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720" windowHeight="7320" activeTab="2"/>
  </bookViews>
  <sheets>
    <sheet name="qtr inc stmt" sheetId="1" r:id="rId1"/>
    <sheet name="qtr consol BS" sheetId="2" r:id="rId2"/>
    <sheet name="qtr financial" sheetId="3" r:id="rId3"/>
  </sheets>
  <definedNames>
    <definedName name="_xlnm.Print_Area" localSheetId="2">'qtr financial'!$A$1:$H$199</definedName>
    <definedName name="_xlnm.Print_Area" localSheetId="0">'qtr inc stmt'!$A$1:$H$57</definedName>
    <definedName name="_xlnm.Print_Titles" localSheetId="2">'qtr financial'!$1:$10</definedName>
  </definedNames>
  <calcPr fullCalcOnLoad="1"/>
</workbook>
</file>

<file path=xl/sharedStrings.xml><?xml version="1.0" encoding="utf-8"?>
<sst xmlns="http://schemas.openxmlformats.org/spreadsheetml/2006/main" count="299" uniqueCount="195">
  <si>
    <t>(Incorporated in Malaysia)</t>
  </si>
  <si>
    <t>QUARTERLY REPORT</t>
  </si>
  <si>
    <t>The figures have not been audited</t>
  </si>
  <si>
    <t>CONSOLIDATED INCOME STATEMENT</t>
  </si>
  <si>
    <t>INDIVIDUAL PERIOD</t>
  </si>
  <si>
    <t>CUMULATIVE PERIOD</t>
  </si>
  <si>
    <t>Current year quarter</t>
  </si>
  <si>
    <t>Preceding year corresponding quarter</t>
  </si>
  <si>
    <t>-</t>
  </si>
  <si>
    <t>RM'000</t>
  </si>
  <si>
    <t>(a)</t>
  </si>
  <si>
    <t>Turnover</t>
  </si>
  <si>
    <t>(b)</t>
  </si>
  <si>
    <t>Investment income</t>
  </si>
  <si>
    <t>(c)</t>
  </si>
  <si>
    <t>Other income including</t>
  </si>
  <si>
    <t>interest income</t>
  </si>
  <si>
    <t>Operating profit/(loss) before</t>
  </si>
  <si>
    <t>interest on borrowings, depreciation and amortisation, exceptional items, income tax, minority interests and extraordinary items</t>
  </si>
  <si>
    <t>(d)</t>
  </si>
  <si>
    <t>Exceptional items</t>
  </si>
  <si>
    <t>(e)</t>
  </si>
  <si>
    <t>Operating profit/(loss) after</t>
  </si>
  <si>
    <t>interest on borrowings, depreciation and amortisation and exceptional items but before income tax, minority interests and extraordinary items</t>
  </si>
  <si>
    <t>(f)</t>
  </si>
  <si>
    <t>Share in the results of</t>
  </si>
  <si>
    <t>associated companies</t>
  </si>
  <si>
    <t>(g)</t>
  </si>
  <si>
    <t>Profit/(Loss) before taxation,</t>
  </si>
  <si>
    <t>minority interests and extraordinary items</t>
  </si>
  <si>
    <t>(h)</t>
  </si>
  <si>
    <t>Taxation</t>
  </si>
  <si>
    <t>(i)</t>
  </si>
  <si>
    <t>Profit/(Loss) after taxation</t>
  </si>
  <si>
    <t>before deducting minority interests</t>
  </si>
  <si>
    <t>(ii)</t>
  </si>
  <si>
    <t>(j)</t>
  </si>
  <si>
    <t>attributable to members of the company</t>
  </si>
  <si>
    <t>(k)</t>
  </si>
  <si>
    <t>Extraordinary items</t>
  </si>
  <si>
    <t>(iii)</t>
  </si>
  <si>
    <t>(l)</t>
  </si>
  <si>
    <t>and extraordinary items attributable to members of the company</t>
  </si>
  <si>
    <t>Earnings per share based</t>
  </si>
  <si>
    <t>on 2(j) above after deducting any provision for preference dividends,</t>
  </si>
  <si>
    <t>if any :</t>
  </si>
  <si>
    <t>Net tangible assets per share (RM)</t>
  </si>
  <si>
    <t>Dividend per share (sen)</t>
  </si>
  <si>
    <t>Dividend description</t>
  </si>
  <si>
    <t>NOT APPLICABLE</t>
  </si>
  <si>
    <t>CONSOLIDATED BALANCE SHEET</t>
  </si>
  <si>
    <t>Current Assets</t>
  </si>
  <si>
    <t>Stocks</t>
  </si>
  <si>
    <t>Current Liabilities</t>
  </si>
  <si>
    <t>Finance lease and hire purchases liabilities</t>
  </si>
  <si>
    <t>Shareholders' Funds</t>
  </si>
  <si>
    <t>Minority Interests</t>
  </si>
  <si>
    <t>Deferred Taxation</t>
  </si>
  <si>
    <t>RM</t>
  </si>
  <si>
    <t>Accounting policies</t>
  </si>
  <si>
    <t>Exceptional item</t>
  </si>
  <si>
    <t>Extraordinary item</t>
  </si>
  <si>
    <t>Pre-acquisition profit/(losses)</t>
  </si>
  <si>
    <t>Profits on sales of investments/properties</t>
  </si>
  <si>
    <t>Quoted securities</t>
  </si>
  <si>
    <t>N/A</t>
  </si>
  <si>
    <t>Cost</t>
  </si>
  <si>
    <t>Market value</t>
  </si>
  <si>
    <t>Changes in composition of the Company</t>
  </si>
  <si>
    <t>Seasonality/cyclicality of operations</t>
  </si>
  <si>
    <t>Changes in debt and equity</t>
  </si>
  <si>
    <t>Borrowings and debt securities</t>
  </si>
  <si>
    <t>As at the end of the reporting period :</t>
  </si>
  <si>
    <t>Bank overdrafts - unsecured</t>
  </si>
  <si>
    <t>Other banking facilities - secured</t>
  </si>
  <si>
    <t>Other banking facilities - unsecured</t>
  </si>
  <si>
    <t>Term loan - secured</t>
  </si>
  <si>
    <t>Term loan - unsecured</t>
  </si>
  <si>
    <t>Interest in arrears</t>
  </si>
  <si>
    <t>Amount due within the next 12 months included under current liabilities</t>
  </si>
  <si>
    <t>Amount due after the next 12 months</t>
  </si>
  <si>
    <t>Nil</t>
  </si>
  <si>
    <t>Contingent liabilities</t>
  </si>
  <si>
    <t>Off balance sheet financial instruments</t>
  </si>
  <si>
    <t>Material litigation</t>
  </si>
  <si>
    <t>Profit/(loss) before taxation</t>
  </si>
  <si>
    <t>Total assets employed</t>
  </si>
  <si>
    <t>Comments on material changes in profit before taxation in current quarter with preceding quarter</t>
  </si>
  <si>
    <t>Review of performance</t>
  </si>
  <si>
    <t>Current year prospects</t>
  </si>
  <si>
    <t>Forecast</t>
  </si>
  <si>
    <t>Dividend</t>
  </si>
  <si>
    <t>By Order of the Board</t>
  </si>
  <si>
    <t>Company Secretary</t>
  </si>
  <si>
    <t>Kuala Lumpur,</t>
  </si>
  <si>
    <t>As at end of current quarter</t>
  </si>
  <si>
    <t>As at preceding financial year end</t>
  </si>
  <si>
    <t>Interest on borrowings</t>
  </si>
  <si>
    <t>Depreciation and amortisation</t>
  </si>
  <si>
    <t>The same accounting policies and methods of computation are being followed in this quarterly report as compared with the most recent annual financial statements.</t>
  </si>
  <si>
    <t>As at</t>
  </si>
  <si>
    <t>Borrowings denominated in foreign currency</t>
  </si>
  <si>
    <t>Current year to date</t>
  </si>
  <si>
    <t>Preceding year corresponding period</t>
  </si>
  <si>
    <t>Fixed Assets</t>
  </si>
  <si>
    <t>Land Held For Development</t>
  </si>
  <si>
    <t>Trade debtors</t>
  </si>
  <si>
    <t>Other debtors, deposits and prepayments</t>
  </si>
  <si>
    <t>Deposits with licensed banks</t>
  </si>
  <si>
    <t>Cash and bank balances</t>
  </si>
  <si>
    <t>Trade creditors</t>
  </si>
  <si>
    <t>Share capital</t>
  </si>
  <si>
    <t>Current quarter</t>
  </si>
  <si>
    <t>There was no extraordinary item for the financial period under review.</t>
  </si>
  <si>
    <t>There were no financial instruments with off balance sheet risks at the date of this report or entered after the end of this reporting period.</t>
  </si>
  <si>
    <t>Total outstanding lease payments and hire purchase installments net of unexpired term charges</t>
  </si>
  <si>
    <t>Preceding quarter</t>
  </si>
  <si>
    <t>Unaudited as at end of current quarter</t>
  </si>
  <si>
    <t>Audited as at preceding financial year end</t>
  </si>
  <si>
    <t>Corporate exercise</t>
  </si>
  <si>
    <t>FORMIS (MALAYSIA) BERHAD</t>
  </si>
  <si>
    <t>(formerly known as Orlando Holdings Berhad)</t>
  </si>
  <si>
    <t>Current year taxation</t>
  </si>
  <si>
    <t>(Over)/under provision in prior year</t>
  </si>
  <si>
    <t>Book value</t>
  </si>
  <si>
    <t>Investments in quoted securities as at end of this reporting period :</t>
  </si>
  <si>
    <t>Gain/(loss) on disposal of quoted securities</t>
  </si>
  <si>
    <t>Corporate guarantees given to banks in respect of</t>
  </si>
  <si>
    <t>Share of associated companies' results</t>
  </si>
  <si>
    <t>Garment manufacturing and retailing</t>
  </si>
  <si>
    <t>Information technology services</t>
  </si>
  <si>
    <t>Actual</t>
  </si>
  <si>
    <t>Variance</t>
  </si>
  <si>
    <t>long term loans granted to subsidiary companies</t>
  </si>
  <si>
    <t>Segmental reporting</t>
  </si>
  <si>
    <t>By business segment</t>
  </si>
  <si>
    <t>Malaysia</t>
  </si>
  <si>
    <t>Indonesia</t>
  </si>
  <si>
    <t>By geographical location</t>
  </si>
  <si>
    <t>Other Investments</t>
  </si>
  <si>
    <t>Associated Company</t>
  </si>
  <si>
    <t>Investment Property</t>
  </si>
  <si>
    <t>Goodwill less Reserve on Consolidation</t>
  </si>
  <si>
    <t>Other creditors, deposits and accruals</t>
  </si>
  <si>
    <t>Unappropriated profit</t>
  </si>
  <si>
    <t>3% Irredeemable Convertible Unsecured</t>
  </si>
  <si>
    <t>Loan Stocks 2000/2005</t>
  </si>
  <si>
    <t>Finance Lease and Hire Purchase Liabilities</t>
  </si>
  <si>
    <t>Term and bridging loans - Secured</t>
  </si>
  <si>
    <t>Net Tangible Asset Per Share</t>
  </si>
  <si>
    <t>Minority interests</t>
  </si>
  <si>
    <t>Variations</t>
  </si>
  <si>
    <t>Disposal of quoted securities</t>
  </si>
  <si>
    <t>Net Current Asset</t>
  </si>
  <si>
    <t>Reserves</t>
  </si>
  <si>
    <t>Short term bank borrowings</t>
  </si>
  <si>
    <t>Long Term Bank Borrowings</t>
  </si>
  <si>
    <t>Transfer (from)/to deferred taxation</t>
  </si>
  <si>
    <t xml:space="preserve">     Merger deficit</t>
  </si>
  <si>
    <t xml:space="preserve">     Revaluation reserve</t>
  </si>
  <si>
    <t xml:space="preserve">     Other reserves</t>
  </si>
  <si>
    <t>Basic (based on 114,899,999 ordinary shares - sen)</t>
  </si>
  <si>
    <t>Purchase of quoted securities</t>
  </si>
  <si>
    <t>Long term bank borrowings</t>
  </si>
  <si>
    <t>The contingent liabilities of the Company at the date of this report is as follow :</t>
  </si>
  <si>
    <t>(The figures have not been audited)</t>
  </si>
  <si>
    <t>Profit before taxation after minority interest guaranteed by the vendors of  Formis Holdings Berhad</t>
  </si>
  <si>
    <t>Bank overdrafts - secured</t>
  </si>
  <si>
    <t>There was no exceptional item for the financial period under review.</t>
  </si>
  <si>
    <t>There was no sale of investments/properties for the financial period under review.</t>
  </si>
  <si>
    <t>There was no changes in the debts and equity structure of the Group for the period under review.</t>
  </si>
  <si>
    <t>Preceding financial year ended 31 March 2000:</t>
  </si>
  <si>
    <t>The profit before taxation for the financial year ended 31 March 2000 includes the exceptional gain of RM17 million.</t>
  </si>
  <si>
    <t>Note:</t>
  </si>
  <si>
    <t>Chong Sook Furn</t>
  </si>
  <si>
    <t>No dividend payment has been recommended for the financial quarter under review.</t>
  </si>
  <si>
    <t>Profit/(loss) after taxation and  after minority interest</t>
  </si>
  <si>
    <t>Quarterly report on consolidated results for the 2nd financial quarter ended 30th september 2000</t>
  </si>
  <si>
    <t>Quarterly report on consolidated results for the 2nd financial quarter ended 30th September 2000</t>
  </si>
  <si>
    <t>NOTES TO THE ACCOUNTS - 30 September 2000</t>
  </si>
  <si>
    <t>The Group had taken legal action against several companies for the recovery of debts in the normal course of business. In addition, the Company had taken legal action against a property development company for the refund of all monies (including interest) amounting to RM1.35 million in respect of non-delivery of a vacant possession. As at 30 September 2000, the Company has not recognised an amount of RM1.68 million being progress billing on the property in view of the litigation. These litigation cases are still in-progress.</t>
  </si>
  <si>
    <t>Current year to date ended 30 September 2000:</t>
  </si>
  <si>
    <t>Other than the above, there was no other material factors affecting the operating performance of the Group during the financial quarter under review.</t>
  </si>
  <si>
    <t>28 November 2000</t>
  </si>
  <si>
    <t>The Group recorded a pre-acqusition loss of RM20,858 arising from the acquisition of First Solution Sdn Bhd as indicated in Note 8 below. There were no other pre-acquisition profit/(losses) during the period under review.</t>
  </si>
  <si>
    <t>On 1 June 2000, Formis Holding Berhad ("FHB"), a wholly owned subsidiary company, acquired an additional 11% equity interest in an associate company, First Solution Sdn Bhd ("FSSB"), which resulted in an eventual control of FSSB of 51% equity interest. The effect of the piecemeal acquisition resulted in a minority interest expense of RM1.4 million on the Group's consolidated profit and loss account.</t>
  </si>
  <si>
    <t>Other than the uncompleted proposed private placement which is part and parcel of the rescue cum debt restructuring scheme undertaken by the Company, there are no further corporate exercises at the date of this report.</t>
  </si>
  <si>
    <t>The Group's profit before taxation in the current financial quarter is contributed mainly by the information technology service sector of RM3.2 million. The garment manufacturing and retailing sector recorded a loss before taxation of RM1 million due to the lower sales and increase in advertising expenses for the purpose of rebuilding the brand.</t>
  </si>
  <si>
    <t>The businesses of the Group were not materially affected by any seasonality or cyclicality during the financial period under review.</t>
  </si>
  <si>
    <t>Fully diluted (based on 144,049,600 ordinary shares - sen)</t>
  </si>
  <si>
    <t>The Company has, on 16 October 2000, entered into a Sale and Purchase Agreement with Green Mountain Holdings (M) Sdn Bhd to dispose to them the Company's entire 51% equity interest, comprising 1,020,000 ordinary shares of RM1.00 each, in Orlando Realty Development (M) Sdn Bhd.</t>
  </si>
  <si>
    <t>The Group acheived a turnover of RM52.8 million and profit before taxation of RM2.7 million for the six month period ending 30 September 2000. This represents an increase of 580% and 190% respectively over the preceding year corresponding period. The preceding year corresponding period figures only reflected the garment retailing sector as the debt restructuring cum reverse take over exercise was only completed on 17 March 2000.</t>
  </si>
  <si>
    <t xml:space="preserve">The information technology sector contributed a turnover of RM46.6 million and a profit before taxation of RM4 million. This is mainly due to an increase in billing for on going contracts. The garment manufacturing and retailing sector recorded a turnover of RM6.2 million and loss before taxation of RM1.3 million. The performance of the garment manufacturing and retailing sector is expected to improve during the 3rd and 4th financial quarter in view of the festive seasons where sales are at its peak. </t>
  </si>
  <si>
    <t>The Group expects the prospect and outlook for the financial year ending 31 March 2001 to be satisfactory in view of the economic growth in the information technology sector. The Group shall continue to focus on the information technology sector as its core business and look for new business opportunities.</t>
  </si>
  <si>
    <t>FHB has set up a wholly owned subsidiary company, PT Formis Solusi ("Formis Solusi"), in Indonesia to venture into the Indonesian market. Formis Solusi was granted a Foreign Investment Company status by the Indonesian Foreign Investment Committee. The authorised and issued and paid up capital of Formis Solusi is USD100,000 and USD100,000 respectively.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</si>
</sst>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mm/dd/yy"/>
    <numFmt numFmtId="166" formatCode="dd\-mmm\-yy"/>
    <numFmt numFmtId="167" formatCode="dd\-mmm\-yyyy"/>
    <numFmt numFmtId="168" formatCode="d\-mmm\-yyyy"/>
    <numFmt numFmtId="169" formatCode="#,##0.0_);[Red]\(#,##0.0\)"/>
    <numFmt numFmtId="170" formatCode="#,##0.000_);[Red]\(#,##0.000\)"/>
  </numFmts>
  <fonts count="8">
    <font>
      <sz val="12"/>
      <name val="Arial"/>
      <family val="0"/>
    </font>
    <font>
      <b/>
      <sz val="10"/>
      <name val="Arial"/>
      <family val="0"/>
    </font>
    <font>
      <i/>
      <sz val="10"/>
      <name val="Arial"/>
      <family val="0"/>
    </font>
    <font>
      <b/>
      <i/>
      <sz val="10"/>
      <name val="Arial"/>
      <family val="0"/>
    </font>
    <font>
      <sz val="10"/>
      <name val="Arial"/>
      <family val="0"/>
    </font>
    <font>
      <u val="single"/>
      <sz val="12"/>
      <name val="Arial"/>
      <family val="0"/>
    </font>
    <font>
      <b/>
      <sz val="12"/>
      <name val="Arial"/>
      <family val="0"/>
    </font>
    <font>
      <b/>
      <u val="single"/>
      <sz val="12"/>
      <name val="Arial"/>
      <family val="0"/>
    </font>
  </fonts>
  <fills count="2">
    <fill>
      <patternFill/>
    </fill>
    <fill>
      <patternFill patternType="gray125"/>
    </fill>
  </fills>
  <borders count="35">
    <border>
      <left/>
      <right/>
      <top/>
      <bottom/>
      <diagonal/>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double"/>
    </border>
    <border>
      <left>
        <color indexed="63"/>
      </left>
      <right>
        <color indexed="63"/>
      </right>
      <top style="thin"/>
      <bottom style="double"/>
    </border>
    <border>
      <left style="thin">
        <color indexed="8"/>
      </left>
      <right style="thin">
        <color indexed="8"/>
      </right>
      <top style="thin">
        <color indexed="8"/>
      </top>
      <bottom style="thin"/>
    </border>
    <border>
      <left style="thin">
        <color indexed="8"/>
      </left>
      <right>
        <color indexed="63"/>
      </right>
      <top style="thin"/>
      <bottom>
        <color indexed="63"/>
      </bottom>
    </border>
    <border>
      <left style="thin"/>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style="thin"/>
      <top style="thin">
        <color indexed="8"/>
      </top>
      <bottom style="thin"/>
    </border>
    <border>
      <left style="thin">
        <color indexed="8"/>
      </left>
      <right style="thin"/>
      <top>
        <color indexed="63"/>
      </top>
      <bottom style="thin">
        <color indexed="8"/>
      </bottom>
    </border>
    <border>
      <left style="thin">
        <color indexed="8"/>
      </left>
      <right style="thin"/>
      <top style="thin">
        <color indexed="8"/>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22">
    <xf numFmtId="0" fontId="0" fillId="0" borderId="0" xfId="0" applyAlignment="1">
      <alignment/>
    </xf>
    <xf numFmtId="0" fontId="0" fillId="0" borderId="0" xfId="0" applyNumberFormat="1" applyFont="1" applyAlignment="1">
      <alignment horizontal="centerContinuous"/>
    </xf>
    <xf numFmtId="3" fontId="0" fillId="0" borderId="0" xfId="0" applyNumberFormat="1" applyFont="1" applyAlignment="1">
      <alignment horizontal="centerContinuous"/>
    </xf>
    <xf numFmtId="0" fontId="4" fillId="0" borderId="0" xfId="0" applyNumberFormat="1" applyFont="1" applyAlignment="1">
      <alignment horizontal="centerContinuous"/>
    </xf>
    <xf numFmtId="0" fontId="5" fillId="0" borderId="0" xfId="0" applyNumberFormat="1" applyFont="1" applyAlignment="1">
      <alignment horizontal="centerContinuous"/>
    </xf>
    <xf numFmtId="0" fontId="0" fillId="0" borderId="0" xfId="0" applyFont="1" applyAlignment="1">
      <alignment horizontal="left"/>
    </xf>
    <xf numFmtId="3" fontId="0" fillId="0" borderId="0" xfId="0" applyNumberFormat="1" applyAlignment="1">
      <alignment/>
    </xf>
    <xf numFmtId="0" fontId="0" fillId="0" borderId="0" xfId="0" applyNumberFormat="1" applyFont="1" applyAlignment="1">
      <alignment horizontal="left" vertical="top" wrapText="1"/>
    </xf>
    <xf numFmtId="0" fontId="0" fillId="0" borderId="0" xfId="0" applyNumberFormat="1" applyFont="1" applyAlignment="1">
      <alignment horizontal="left" vertical="top"/>
    </xf>
    <xf numFmtId="0" fontId="0" fillId="0" borderId="0" xfId="0" applyNumberFormat="1" applyFont="1" applyAlignment="1">
      <alignment horizontal="centerContinuous" wrapText="1"/>
    </xf>
    <xf numFmtId="3" fontId="0" fillId="0" borderId="0" xfId="0" applyNumberFormat="1" applyFont="1" applyAlignment="1">
      <alignment horizontal="center"/>
    </xf>
    <xf numFmtId="0" fontId="0" fillId="0" borderId="0" xfId="0" applyNumberFormat="1" applyFont="1" applyAlignment="1">
      <alignment horizontal="left"/>
    </xf>
    <xf numFmtId="0" fontId="6" fillId="0" borderId="0" xfId="0" applyNumberFormat="1" applyFont="1" applyAlignment="1">
      <alignment/>
    </xf>
    <xf numFmtId="0" fontId="0" fillId="0" borderId="0" xfId="0" applyNumberFormat="1" applyFont="1" applyAlignment="1">
      <alignment/>
    </xf>
    <xf numFmtId="3" fontId="0" fillId="0" borderId="1" xfId="0" applyNumberFormat="1" applyAlignment="1">
      <alignment/>
    </xf>
    <xf numFmtId="0" fontId="7" fillId="0" borderId="0" xfId="0" applyNumberFormat="1" applyFont="1" applyAlignment="1">
      <alignment/>
    </xf>
    <xf numFmtId="3" fontId="5" fillId="0" borderId="0" xfId="0" applyNumberFormat="1" applyFont="1" applyAlignment="1">
      <alignment horizontal="centerContinuous"/>
    </xf>
    <xf numFmtId="3" fontId="5" fillId="0" borderId="0" xfId="0" applyNumberFormat="1" applyFont="1" applyAlignment="1">
      <alignment horizontal="center"/>
    </xf>
    <xf numFmtId="0" fontId="0" fillId="0" borderId="0" xfId="0" applyNumberFormat="1" applyFont="1" applyAlignment="1">
      <alignment horizontal="centerContinuous" vertical="top" wrapText="1"/>
    </xf>
    <xf numFmtId="3" fontId="0" fillId="0" borderId="0" xfId="0" applyNumberFormat="1" applyFont="1" applyAlignment="1">
      <alignment horizontal="centerContinuous" vertical="top" wrapText="1"/>
    </xf>
    <xf numFmtId="0" fontId="7" fillId="0" borderId="0" xfId="0" applyNumberFormat="1" applyFont="1" applyAlignment="1">
      <alignment vertical="top"/>
    </xf>
    <xf numFmtId="3" fontId="0" fillId="0" borderId="0" xfId="0" applyNumberFormat="1" applyFont="1" applyAlignment="1">
      <alignment horizontal="center" wrapText="1"/>
    </xf>
    <xf numFmtId="15" fontId="5" fillId="0" borderId="0" xfId="0" applyNumberFormat="1" applyFont="1" applyAlignment="1">
      <alignment horizontal="center"/>
    </xf>
    <xf numFmtId="3" fontId="0" fillId="0" borderId="0" xfId="0" applyNumberFormat="1" applyFont="1" applyAlignment="1">
      <alignment horizontal="right"/>
    </xf>
    <xf numFmtId="164" fontId="0" fillId="0" borderId="0" xfId="0" applyNumberFormat="1" applyFont="1" applyAlignment="1">
      <alignment horizontal="center"/>
    </xf>
    <xf numFmtId="164" fontId="0" fillId="0" borderId="0" xfId="0" applyNumberFormat="1" applyAlignment="1">
      <alignment/>
    </xf>
    <xf numFmtId="167" fontId="0" fillId="0" borderId="0" xfId="0" applyNumberFormat="1" applyFont="1" applyAlignment="1">
      <alignment horizontal="center"/>
    </xf>
    <xf numFmtId="37" fontId="0" fillId="0" borderId="0" xfId="0" applyNumberFormat="1" applyAlignment="1">
      <alignment/>
    </xf>
    <xf numFmtId="37" fontId="0" fillId="0" borderId="2" xfId="0" applyNumberFormat="1" applyAlignment="1">
      <alignment/>
    </xf>
    <xf numFmtId="37" fontId="0" fillId="0" borderId="1" xfId="0" applyNumberFormat="1" applyAlignment="1">
      <alignment/>
    </xf>
    <xf numFmtId="37" fontId="0" fillId="0" borderId="0" xfId="0" applyNumberFormat="1" applyFont="1" applyAlignment="1">
      <alignment horizontal="center"/>
    </xf>
    <xf numFmtId="38" fontId="0" fillId="0" borderId="2" xfId="0" applyNumberFormat="1" applyAlignment="1">
      <alignment/>
    </xf>
    <xf numFmtId="38" fontId="0" fillId="0" borderId="0" xfId="0" applyNumberFormat="1" applyAlignment="1">
      <alignment/>
    </xf>
    <xf numFmtId="0" fontId="0" fillId="0" borderId="0" xfId="0" applyNumberFormat="1" applyFont="1" applyBorder="1" applyAlignment="1">
      <alignment horizontal="left"/>
    </xf>
    <xf numFmtId="0" fontId="0" fillId="0" borderId="0" xfId="0" applyBorder="1" applyAlignment="1">
      <alignment/>
    </xf>
    <xf numFmtId="0" fontId="0" fillId="0" borderId="0" xfId="0" applyFont="1" applyBorder="1" applyAlignment="1">
      <alignment horizontal="left"/>
    </xf>
    <xf numFmtId="0" fontId="0" fillId="0" borderId="0" xfId="0" applyNumberFormat="1" applyBorder="1" applyAlignment="1">
      <alignment/>
    </xf>
    <xf numFmtId="40" fontId="0" fillId="0" borderId="0" xfId="0" applyNumberFormat="1" applyFont="1" applyBorder="1" applyAlignment="1">
      <alignment horizontal="centerContinuous"/>
    </xf>
    <xf numFmtId="38" fontId="0" fillId="0" borderId="1" xfId="0" applyNumberFormat="1" applyAlignment="1">
      <alignment/>
    </xf>
    <xf numFmtId="38" fontId="0" fillId="0" borderId="0" xfId="0" applyNumberFormat="1" applyFont="1" applyAlignment="1">
      <alignment horizontal="right"/>
    </xf>
    <xf numFmtId="38" fontId="0" fillId="0" borderId="2" xfId="0" applyNumberFormat="1" applyFont="1" applyAlignment="1">
      <alignment horizontal="right"/>
    </xf>
    <xf numFmtId="38" fontId="0" fillId="0" borderId="0" xfId="0" applyNumberFormat="1" applyFont="1" applyAlignment="1">
      <alignment horizontal="center"/>
    </xf>
    <xf numFmtId="0" fontId="5" fillId="0" borderId="0" xfId="0" applyFont="1" applyAlignment="1">
      <alignment/>
    </xf>
    <xf numFmtId="38" fontId="0" fillId="0" borderId="0" xfId="0" applyNumberFormat="1" applyBorder="1" applyAlignment="1">
      <alignment/>
    </xf>
    <xf numFmtId="38" fontId="0" fillId="0" borderId="3" xfId="0" applyNumberFormat="1" applyBorder="1" applyAlignment="1">
      <alignment/>
    </xf>
    <xf numFmtId="0" fontId="0" fillId="0" borderId="0" xfId="0" applyNumberFormat="1" applyAlignment="1">
      <alignment vertical="top"/>
    </xf>
    <xf numFmtId="0" fontId="0" fillId="0" borderId="0" xfId="0" applyNumberFormat="1" applyAlignment="1">
      <alignment/>
    </xf>
    <xf numFmtId="0" fontId="0" fillId="0" borderId="0" xfId="0" applyFont="1" applyAlignment="1" quotePrefix="1">
      <alignment/>
    </xf>
    <xf numFmtId="0" fontId="0" fillId="0" borderId="0" xfId="0" applyNumberFormat="1" applyAlignment="1">
      <alignment horizontal="centerContinuous"/>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3" xfId="0" applyNumberFormat="1" applyFont="1" applyBorder="1" applyAlignment="1">
      <alignment horizontal="left"/>
    </xf>
    <xf numFmtId="0" fontId="0" fillId="0" borderId="3" xfId="0" applyNumberFormat="1" applyBorder="1" applyAlignment="1">
      <alignment/>
    </xf>
    <xf numFmtId="0" fontId="0" fillId="0" borderId="4" xfId="0" applyNumberFormat="1" applyBorder="1" applyAlignment="1">
      <alignment/>
    </xf>
    <xf numFmtId="40" fontId="0" fillId="0" borderId="4" xfId="0" applyNumberFormat="1" applyBorder="1" applyAlignment="1">
      <alignment horizontal="centerContinuous"/>
    </xf>
    <xf numFmtId="40" fontId="0" fillId="0" borderId="3" xfId="0" applyNumberFormat="1" applyFont="1" applyBorder="1" applyAlignment="1">
      <alignment horizontal="centerContinuous"/>
    </xf>
    <xf numFmtId="40" fontId="0" fillId="0" borderId="5" xfId="0" applyNumberFormat="1" applyFont="1" applyBorder="1" applyAlignment="1">
      <alignment horizontal="centerContinuous"/>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Border="1" applyAlignment="1">
      <alignment/>
    </xf>
    <xf numFmtId="0" fontId="0" fillId="0" borderId="5" xfId="0" applyBorder="1" applyAlignment="1">
      <alignment/>
    </xf>
    <xf numFmtId="40" fontId="0" fillId="0" borderId="9" xfId="0" applyNumberFormat="1" applyFont="1" applyBorder="1" applyAlignment="1">
      <alignment horizontal="centerContinuous"/>
    </xf>
    <xf numFmtId="0" fontId="0" fillId="0" borderId="10" xfId="0" applyFont="1" applyBorder="1" applyAlignment="1">
      <alignment horizontal="left"/>
    </xf>
    <xf numFmtId="0" fontId="0" fillId="0" borderId="11" xfId="0" applyNumberFormat="1" applyBorder="1" applyAlignment="1">
      <alignment/>
    </xf>
    <xf numFmtId="0" fontId="0" fillId="0" borderId="12" xfId="0" applyBorder="1" applyAlignment="1">
      <alignment/>
    </xf>
    <xf numFmtId="40" fontId="0" fillId="0" borderId="11" xfId="0" applyNumberFormat="1" applyBorder="1" applyAlignment="1">
      <alignment horizontal="centerContinuous"/>
    </xf>
    <xf numFmtId="40" fontId="0" fillId="0" borderId="12" xfId="0" applyNumberFormat="1" applyFont="1" applyBorder="1" applyAlignment="1">
      <alignment horizontal="centerContinuous"/>
    </xf>
    <xf numFmtId="40" fontId="0" fillId="0" borderId="11" xfId="0" applyNumberFormat="1" applyBorder="1" applyAlignment="1" quotePrefix="1">
      <alignment horizontal="centerContinuous"/>
    </xf>
    <xf numFmtId="0" fontId="0" fillId="0" borderId="3" xfId="0" applyNumberFormat="1" applyBorder="1" applyAlignment="1">
      <alignment horizontal="left"/>
    </xf>
    <xf numFmtId="0" fontId="0" fillId="0" borderId="13" xfId="0" applyNumberFormat="1" applyBorder="1" applyAlignment="1">
      <alignment/>
    </xf>
    <xf numFmtId="0" fontId="0" fillId="0" borderId="14" xfId="0" applyNumberFormat="1" applyFont="1" applyBorder="1" applyAlignment="1">
      <alignment/>
    </xf>
    <xf numFmtId="3" fontId="0" fillId="0" borderId="0" xfId="0" applyNumberFormat="1" applyAlignment="1">
      <alignment horizontal="center" wrapText="1"/>
    </xf>
    <xf numFmtId="3" fontId="0" fillId="0" borderId="0" xfId="0" applyNumberFormat="1" applyBorder="1" applyAlignment="1">
      <alignment/>
    </xf>
    <xf numFmtId="3" fontId="5" fillId="0" borderId="0" xfId="0" applyNumberFormat="1" applyFont="1" applyBorder="1" applyAlignment="1">
      <alignment horizontal="centerContinuous"/>
    </xf>
    <xf numFmtId="3" fontId="0" fillId="0" borderId="0" xfId="0" applyNumberFormat="1" applyFont="1" applyBorder="1" applyAlignment="1">
      <alignment horizontal="centerContinuous"/>
    </xf>
    <xf numFmtId="0" fontId="0" fillId="0" borderId="0" xfId="0" applyAlignment="1">
      <alignment horizontal="left" vertical="top"/>
    </xf>
    <xf numFmtId="3" fontId="0" fillId="0" borderId="0" xfId="0" applyNumberFormat="1" applyAlignment="1">
      <alignment horizontal="center"/>
    </xf>
    <xf numFmtId="0" fontId="0" fillId="0" borderId="0" xfId="0" applyAlignment="1">
      <alignment vertical="top"/>
    </xf>
    <xf numFmtId="0" fontId="0" fillId="0" borderId="0" xfId="0" applyAlignment="1">
      <alignment horizontal="center" vertical="top"/>
    </xf>
    <xf numFmtId="15" fontId="0" fillId="0" borderId="0" xfId="0" applyNumberFormat="1" applyAlignment="1">
      <alignment horizontal="center" vertical="top"/>
    </xf>
    <xf numFmtId="0" fontId="0" fillId="0" borderId="2" xfId="0" applyBorder="1" applyAlignment="1">
      <alignment/>
    </xf>
    <xf numFmtId="0" fontId="0" fillId="0" borderId="0" xfId="0" applyBorder="1" applyAlignment="1">
      <alignment/>
    </xf>
    <xf numFmtId="3" fontId="0" fillId="0" borderId="15" xfId="0" applyNumberFormat="1" applyFont="1" applyBorder="1" applyAlignment="1">
      <alignment horizontal="center" wrapText="1"/>
    </xf>
    <xf numFmtId="3" fontId="0" fillId="0" borderId="15" xfId="0" applyNumberFormat="1" applyBorder="1" applyAlignment="1">
      <alignment horizontal="center" wrapText="1"/>
    </xf>
    <xf numFmtId="3" fontId="0" fillId="0" borderId="16" xfId="0" applyNumberFormat="1" applyFont="1" applyBorder="1" applyAlignment="1">
      <alignment horizontal="center"/>
    </xf>
    <xf numFmtId="0" fontId="0" fillId="0" borderId="15" xfId="0" applyBorder="1" applyAlignment="1">
      <alignment/>
    </xf>
    <xf numFmtId="0" fontId="0" fillId="0" borderId="16" xfId="0" applyNumberFormat="1" applyFont="1" applyBorder="1" applyAlignment="1">
      <alignment/>
    </xf>
    <xf numFmtId="0" fontId="0" fillId="0" borderId="16" xfId="0" applyNumberFormat="1" applyBorder="1" applyAlignment="1">
      <alignment/>
    </xf>
    <xf numFmtId="0" fontId="0" fillId="0" borderId="15" xfId="0" applyNumberFormat="1" applyFont="1" applyBorder="1" applyAlignment="1">
      <alignment/>
    </xf>
    <xf numFmtId="0" fontId="0" fillId="0" borderId="15" xfId="0" applyNumberFormat="1" applyBorder="1" applyAlignment="1">
      <alignment/>
    </xf>
    <xf numFmtId="38" fontId="0" fillId="0" borderId="15" xfId="0" applyNumberFormat="1" applyFont="1" applyBorder="1" applyAlignment="1">
      <alignment horizontal="center"/>
    </xf>
    <xf numFmtId="38" fontId="0" fillId="0" borderId="16" xfId="0" applyNumberFormat="1" applyBorder="1" applyAlignment="1">
      <alignment horizontal="center"/>
    </xf>
    <xf numFmtId="0" fontId="0" fillId="0" borderId="16" xfId="0" applyBorder="1" applyAlignment="1">
      <alignment/>
    </xf>
    <xf numFmtId="0" fontId="0" fillId="0" borderId="15" xfId="0" applyNumberFormat="1" applyFont="1" applyBorder="1" applyAlignment="1">
      <alignment horizontal="left"/>
    </xf>
    <xf numFmtId="0" fontId="0" fillId="0" borderId="0" xfId="0" applyNumberFormat="1" applyFont="1" applyBorder="1" applyAlignment="1">
      <alignment horizontal="left" vertical="top" wrapText="1"/>
    </xf>
    <xf numFmtId="38" fontId="0" fillId="0" borderId="15" xfId="0" applyNumberFormat="1" applyBorder="1" applyAlignment="1">
      <alignment horizontal="center"/>
    </xf>
    <xf numFmtId="38" fontId="0" fillId="0" borderId="16" xfId="0" applyNumberFormat="1" applyFont="1" applyBorder="1" applyAlignment="1">
      <alignment horizontal="center"/>
    </xf>
    <xf numFmtId="0" fontId="0" fillId="0" borderId="0" xfId="0" applyNumberFormat="1" applyFont="1" applyBorder="1" applyAlignment="1">
      <alignment horizontal="left" wrapText="1"/>
    </xf>
    <xf numFmtId="0" fontId="0" fillId="0" borderId="2" xfId="0" applyNumberFormat="1" applyFont="1" applyBorder="1" applyAlignment="1">
      <alignment horizontal="left"/>
    </xf>
    <xf numFmtId="0" fontId="0" fillId="0" borderId="2" xfId="0" applyNumberFormat="1" applyBorder="1" applyAlignment="1">
      <alignment/>
    </xf>
    <xf numFmtId="0" fontId="0" fillId="0" borderId="15" xfId="0" applyNumberFormat="1" applyFont="1" applyBorder="1" applyAlignment="1">
      <alignment vertical="top"/>
    </xf>
    <xf numFmtId="0" fontId="0" fillId="0" borderId="2" xfId="0" applyNumberFormat="1" applyBorder="1" applyAlignment="1">
      <alignment horizontal="left" wrapText="1"/>
    </xf>
    <xf numFmtId="40" fontId="0" fillId="0" borderId="15" xfId="0" applyNumberFormat="1" applyBorder="1" applyAlignment="1">
      <alignment horizontal="center"/>
    </xf>
    <xf numFmtId="37" fontId="0" fillId="0" borderId="17" xfId="0" applyNumberFormat="1" applyBorder="1" applyAlignment="1">
      <alignment/>
    </xf>
    <xf numFmtId="37" fontId="0" fillId="0" borderId="18" xfId="0" applyNumberFormat="1" applyBorder="1" applyAlignment="1">
      <alignment/>
    </xf>
    <xf numFmtId="37" fontId="0" fillId="0" borderId="19" xfId="0" applyNumberFormat="1" applyBorder="1" applyAlignment="1">
      <alignment/>
    </xf>
    <xf numFmtId="37" fontId="0" fillId="0" borderId="3" xfId="0" applyNumberFormat="1" applyBorder="1" applyAlignment="1">
      <alignment/>
    </xf>
    <xf numFmtId="38" fontId="0" fillId="0" borderId="20" xfId="0" applyNumberFormat="1" applyBorder="1" applyAlignment="1">
      <alignment vertical="top"/>
    </xf>
    <xf numFmtId="166" fontId="0" fillId="0" borderId="0" xfId="0" applyNumberFormat="1" applyAlignment="1">
      <alignment horizontal="center" vertical="top" wrapText="1"/>
    </xf>
    <xf numFmtId="3" fontId="0" fillId="0" borderId="0" xfId="0" applyNumberFormat="1" applyAlignment="1">
      <alignment horizontal="center" vertical="top" wrapText="1"/>
    </xf>
    <xf numFmtId="0" fontId="5" fillId="0" borderId="0" xfId="0" applyNumberFormat="1" applyFont="1" applyAlignment="1">
      <alignment horizontal="centerContinuous"/>
    </xf>
    <xf numFmtId="0" fontId="0" fillId="0" borderId="0" xfId="0" applyNumberFormat="1" applyFont="1" applyAlignment="1">
      <alignment/>
    </xf>
    <xf numFmtId="15" fontId="0" fillId="0" borderId="0" xfId="0" applyNumberFormat="1" applyAlignment="1">
      <alignment/>
    </xf>
    <xf numFmtId="0" fontId="0" fillId="0" borderId="0" xfId="0" applyNumberFormat="1" applyFont="1" applyAlignment="1">
      <alignment horizontal="left"/>
    </xf>
    <xf numFmtId="0" fontId="0" fillId="0" borderId="0" xfId="0" applyFont="1" applyAlignment="1">
      <alignment/>
    </xf>
    <xf numFmtId="3" fontId="0" fillId="0" borderId="0" xfId="0" applyNumberFormat="1" applyFont="1" applyAlignment="1">
      <alignment/>
    </xf>
    <xf numFmtId="38" fontId="0" fillId="0" borderId="21" xfId="0" applyNumberFormat="1" applyFont="1" applyBorder="1" applyAlignment="1">
      <alignment horizontal="center"/>
    </xf>
    <xf numFmtId="3" fontId="0" fillId="0" borderId="0" xfId="0" applyNumberFormat="1" applyAlignment="1" quotePrefix="1">
      <alignment horizontal="center"/>
    </xf>
    <xf numFmtId="0" fontId="0" fillId="0" borderId="0" xfId="0" applyFont="1" applyAlignment="1">
      <alignment/>
    </xf>
    <xf numFmtId="3" fontId="0" fillId="0" borderId="0" xfId="0" applyNumberFormat="1" applyFont="1" applyAlignment="1">
      <alignment/>
    </xf>
    <xf numFmtId="3" fontId="0" fillId="0" borderId="20" xfId="0" applyNumberFormat="1" applyBorder="1" applyAlignment="1" quotePrefix="1">
      <alignment horizontal="center"/>
    </xf>
    <xf numFmtId="0" fontId="0" fillId="0" borderId="0" xfId="0" applyFont="1" applyAlignment="1">
      <alignment horizontal="left" vertical="top"/>
    </xf>
    <xf numFmtId="0" fontId="6" fillId="0" borderId="0" xfId="0" applyFont="1" applyAlignment="1">
      <alignment/>
    </xf>
    <xf numFmtId="38" fontId="0" fillId="0" borderId="2" xfId="0" applyNumberFormat="1" applyBorder="1" applyAlignment="1">
      <alignment horizontal="center"/>
    </xf>
    <xf numFmtId="38" fontId="0" fillId="0" borderId="0" xfId="0" applyNumberFormat="1" applyBorder="1" applyAlignment="1">
      <alignment horizontal="center"/>
    </xf>
    <xf numFmtId="38" fontId="0" fillId="0" borderId="15" xfId="0" applyNumberFormat="1" applyBorder="1" applyAlignment="1" quotePrefix="1">
      <alignment horizontal="center"/>
    </xf>
    <xf numFmtId="0" fontId="0" fillId="0" borderId="22" xfId="0" applyBorder="1" applyAlignment="1">
      <alignment vertical="top"/>
    </xf>
    <xf numFmtId="0" fontId="0" fillId="0" borderId="2" xfId="0" applyNumberFormat="1" applyBorder="1" applyAlignment="1">
      <alignment horizontal="left" vertical="top" wrapText="1"/>
    </xf>
    <xf numFmtId="0" fontId="0" fillId="0" borderId="0" xfId="0" applyBorder="1" applyAlignment="1">
      <alignment vertical="top"/>
    </xf>
    <xf numFmtId="0" fontId="0" fillId="0" borderId="4" xfId="0" applyBorder="1" applyAlignment="1">
      <alignment/>
    </xf>
    <xf numFmtId="3" fontId="0" fillId="0" borderId="23" xfId="0" applyNumberFormat="1" applyFont="1" applyBorder="1" applyAlignment="1">
      <alignment horizontal="centerContinuous"/>
    </xf>
    <xf numFmtId="3" fontId="0" fillId="0" borderId="4" xfId="0" applyNumberFormat="1" applyFont="1" applyBorder="1" applyAlignment="1">
      <alignment horizontal="centerContinuous"/>
    </xf>
    <xf numFmtId="3" fontId="0" fillId="0" borderId="9" xfId="0" applyNumberFormat="1" applyFont="1" applyBorder="1" applyAlignment="1">
      <alignment horizontal="centerContinuous"/>
    </xf>
    <xf numFmtId="0" fontId="0" fillId="0" borderId="24" xfId="0" applyFont="1" applyBorder="1" applyAlignment="1">
      <alignment horizontal="left"/>
    </xf>
    <xf numFmtId="3" fontId="0" fillId="0" borderId="25" xfId="0" applyNumberFormat="1" applyBorder="1" applyAlignment="1">
      <alignment horizontal="center" wrapText="1"/>
    </xf>
    <xf numFmtId="3" fontId="0" fillId="0" borderId="26" xfId="0" applyNumberFormat="1" applyFont="1" applyBorder="1" applyAlignment="1">
      <alignment horizontal="center"/>
    </xf>
    <xf numFmtId="0" fontId="0" fillId="0" borderId="27" xfId="0" applyFont="1" applyBorder="1" applyAlignment="1">
      <alignment horizontal="left"/>
    </xf>
    <xf numFmtId="38" fontId="0" fillId="0" borderId="25" xfId="0" applyNumberFormat="1" applyBorder="1" applyAlignment="1">
      <alignment horizontal="center"/>
    </xf>
    <xf numFmtId="0" fontId="0" fillId="0" borderId="24" xfId="0" applyNumberFormat="1" applyFont="1" applyBorder="1" applyAlignment="1">
      <alignment horizontal="left"/>
    </xf>
    <xf numFmtId="38" fontId="0" fillId="0" borderId="26" xfId="0" applyNumberFormat="1" applyBorder="1" applyAlignment="1">
      <alignment horizontal="center"/>
    </xf>
    <xf numFmtId="0" fontId="0" fillId="0" borderId="27" xfId="0" applyNumberFormat="1" applyFont="1" applyBorder="1" applyAlignment="1">
      <alignment horizontal="left"/>
    </xf>
    <xf numFmtId="38" fontId="0" fillId="0" borderId="28" xfId="0" applyNumberFormat="1" applyBorder="1" applyAlignment="1">
      <alignment horizontal="center"/>
    </xf>
    <xf numFmtId="38" fontId="0" fillId="0" borderId="29" xfId="0" applyNumberFormat="1" applyBorder="1" applyAlignment="1">
      <alignment horizontal="center"/>
    </xf>
    <xf numFmtId="0" fontId="0" fillId="0" borderId="30" xfId="0" applyFont="1" applyBorder="1" applyAlignment="1">
      <alignment horizontal="left" vertical="top"/>
    </xf>
    <xf numFmtId="0" fontId="0" fillId="0" borderId="14" xfId="0" applyNumberFormat="1" applyFont="1" applyBorder="1" applyAlignment="1">
      <alignment horizontal="left"/>
    </xf>
    <xf numFmtId="0" fontId="0" fillId="0" borderId="8" xfId="0" applyNumberFormat="1" applyFont="1" applyBorder="1" applyAlignment="1">
      <alignment horizontal="left"/>
    </xf>
    <xf numFmtId="0" fontId="0" fillId="0" borderId="13" xfId="0" applyBorder="1" applyAlignment="1">
      <alignment/>
    </xf>
    <xf numFmtId="40" fontId="0" fillId="0" borderId="31" xfId="0" applyNumberFormat="1" applyFont="1" applyBorder="1" applyAlignment="1">
      <alignment horizontal="centerContinuous"/>
    </xf>
    <xf numFmtId="40" fontId="0" fillId="0" borderId="13" xfId="0" applyNumberFormat="1" applyFont="1" applyBorder="1" applyAlignment="1">
      <alignment horizontal="centerContinuous"/>
    </xf>
    <xf numFmtId="40" fontId="0" fillId="0" borderId="32" xfId="0" applyNumberFormat="1" applyFont="1" applyBorder="1" applyAlignment="1">
      <alignment horizontal="centerContinuous"/>
    </xf>
    <xf numFmtId="0" fontId="0" fillId="0" borderId="0" xfId="0" applyAlignment="1">
      <alignment horizontal="left"/>
    </xf>
    <xf numFmtId="38" fontId="0" fillId="0" borderId="20" xfId="0" applyNumberFormat="1" applyFont="1" applyBorder="1" applyAlignment="1">
      <alignment horizontal="right"/>
    </xf>
    <xf numFmtId="15" fontId="0" fillId="0" borderId="0" xfId="0" applyNumberFormat="1" applyAlignment="1" quotePrefix="1">
      <alignment horizontal="left"/>
    </xf>
    <xf numFmtId="0" fontId="0" fillId="0" borderId="0" xfId="0" applyAlignment="1" quotePrefix="1">
      <alignment/>
    </xf>
    <xf numFmtId="167" fontId="0" fillId="0" borderId="0" xfId="0" applyNumberFormat="1" applyAlignment="1">
      <alignment horizontal="center"/>
    </xf>
    <xf numFmtId="0" fontId="0" fillId="0" borderId="0" xfId="0" applyNumberFormat="1" applyFont="1" applyAlignment="1">
      <alignment horizontal="center"/>
    </xf>
    <xf numFmtId="0" fontId="0" fillId="0" borderId="0" xfId="0" applyFont="1" applyAlignment="1">
      <alignment horizontal="center"/>
    </xf>
    <xf numFmtId="15" fontId="0" fillId="0" borderId="16" xfId="0" applyNumberFormat="1" applyBorder="1" applyAlignment="1" quotePrefix="1">
      <alignment horizontal="center"/>
    </xf>
    <xf numFmtId="39" fontId="0" fillId="0" borderId="0" xfId="0" applyNumberFormat="1" applyAlignment="1">
      <alignment horizontal="center"/>
    </xf>
    <xf numFmtId="38" fontId="0" fillId="0" borderId="0" xfId="0" applyNumberFormat="1" applyAlignment="1">
      <alignment horizontal="right"/>
    </xf>
    <xf numFmtId="38" fontId="0" fillId="0" borderId="2" xfId="0" applyNumberFormat="1" applyAlignment="1">
      <alignment horizontal="right"/>
    </xf>
    <xf numFmtId="38" fontId="0" fillId="0" borderId="1" xfId="0" applyNumberFormat="1" applyAlignment="1">
      <alignment horizontal="right"/>
    </xf>
    <xf numFmtId="38" fontId="0" fillId="0" borderId="0" xfId="0" applyNumberFormat="1" applyFont="1" applyAlignment="1">
      <alignment/>
    </xf>
    <xf numFmtId="38" fontId="0" fillId="0" borderId="2" xfId="0" applyNumberFormat="1" applyAlignment="1">
      <alignment/>
    </xf>
    <xf numFmtId="38" fontId="0" fillId="0" borderId="1" xfId="0" applyNumberFormat="1" applyAlignment="1">
      <alignment/>
    </xf>
    <xf numFmtId="38" fontId="0" fillId="0" borderId="0" xfId="0" applyNumberFormat="1" applyAlignment="1">
      <alignment/>
    </xf>
    <xf numFmtId="38" fontId="0" fillId="0" borderId="21" xfId="0" applyNumberFormat="1" applyBorder="1" applyAlignment="1">
      <alignment/>
    </xf>
    <xf numFmtId="0" fontId="0" fillId="0" borderId="0" xfId="0" applyNumberFormat="1" applyFont="1" applyAlignment="1">
      <alignment horizontal="centerContinuous"/>
    </xf>
    <xf numFmtId="0" fontId="0" fillId="0" borderId="11" xfId="0" applyNumberFormat="1" applyFont="1" applyBorder="1" applyAlignment="1">
      <alignment horizontal="left"/>
    </xf>
    <xf numFmtId="0" fontId="0" fillId="0" borderId="0" xfId="0" applyNumberFormat="1" applyFont="1" applyAlignment="1">
      <alignment vertical="top"/>
    </xf>
    <xf numFmtId="38" fontId="0" fillId="0" borderId="21" xfId="0" applyNumberFormat="1" applyBorder="1" applyAlignment="1">
      <alignment/>
    </xf>
    <xf numFmtId="40" fontId="0" fillId="0" borderId="25" xfId="0" applyNumberFormat="1" applyBorder="1" applyAlignment="1">
      <alignment horizontal="center"/>
    </xf>
    <xf numFmtId="38" fontId="0" fillId="0" borderId="0" xfId="0" applyNumberFormat="1" applyAlignment="1">
      <alignment horizontal="center"/>
    </xf>
    <xf numFmtId="0" fontId="0" fillId="0" borderId="0" xfId="0" applyNumberFormat="1" applyAlignment="1">
      <alignment horizontal="left"/>
    </xf>
    <xf numFmtId="3" fontId="0" fillId="0" borderId="0" xfId="0" applyNumberFormat="1" applyFont="1" applyFill="1" applyAlignment="1">
      <alignment horizontal="right"/>
    </xf>
    <xf numFmtId="0" fontId="0" fillId="0" borderId="0" xfId="0" applyFont="1" applyFill="1" applyAlignment="1">
      <alignment horizontal="left" vertical="top"/>
    </xf>
    <xf numFmtId="0" fontId="0" fillId="0" borderId="0" xfId="0" applyFill="1" applyAlignment="1">
      <alignment horizontal="left" vertical="top"/>
    </xf>
    <xf numFmtId="38" fontId="0" fillId="0" borderId="0" xfId="0" applyNumberFormat="1" applyAlignment="1" quotePrefix="1">
      <alignment/>
    </xf>
    <xf numFmtId="38" fontId="0" fillId="0" borderId="0" xfId="0" applyNumberFormat="1" applyFill="1" applyAlignment="1" quotePrefix="1">
      <alignment/>
    </xf>
    <xf numFmtId="38" fontId="0" fillId="0" borderId="0" xfId="0" applyNumberFormat="1" applyFill="1" applyAlignment="1">
      <alignment/>
    </xf>
    <xf numFmtId="38" fontId="0" fillId="0" borderId="3" xfId="0" applyNumberFormat="1" applyFill="1" applyBorder="1" applyAlignment="1">
      <alignment/>
    </xf>
    <xf numFmtId="38" fontId="0" fillId="0" borderId="20" xfId="0" applyNumberFormat="1" applyBorder="1" applyAlignment="1">
      <alignment horizontal="right" vertical="top"/>
    </xf>
    <xf numFmtId="40" fontId="0" fillId="0" borderId="16" xfId="0" applyNumberFormat="1" applyBorder="1" applyAlignment="1" quotePrefix="1">
      <alignment horizontal="center"/>
    </xf>
    <xf numFmtId="40" fontId="0" fillId="0" borderId="16" xfId="0" applyNumberFormat="1" applyFont="1" applyBorder="1" applyAlignment="1">
      <alignment horizontal="center"/>
    </xf>
    <xf numFmtId="40" fontId="0" fillId="0" borderId="33" xfId="0" applyNumberFormat="1" applyFont="1" applyBorder="1" applyAlignment="1">
      <alignment horizontal="center"/>
    </xf>
    <xf numFmtId="3" fontId="0" fillId="0" borderId="6" xfId="0" applyNumberFormat="1" applyFont="1" applyBorder="1" applyAlignment="1">
      <alignment horizontal="centerContinuous"/>
    </xf>
    <xf numFmtId="3" fontId="0" fillId="0" borderId="27" xfId="0" applyNumberFormat="1" applyFont="1" applyBorder="1" applyAlignment="1">
      <alignment horizontal="center" wrapText="1"/>
    </xf>
    <xf numFmtId="15" fontId="0" fillId="0" borderId="24" xfId="0" applyNumberFormat="1" applyBorder="1" applyAlignment="1" quotePrefix="1">
      <alignment horizontal="center"/>
    </xf>
    <xf numFmtId="15" fontId="0" fillId="0" borderId="26" xfId="0" applyNumberFormat="1" applyBorder="1" applyAlignment="1" quotePrefix="1">
      <alignment horizontal="center"/>
    </xf>
    <xf numFmtId="3" fontId="0" fillId="0" borderId="24" xfId="0" applyNumberFormat="1" applyFont="1" applyBorder="1" applyAlignment="1">
      <alignment horizontal="center"/>
    </xf>
    <xf numFmtId="38" fontId="0" fillId="0" borderId="27" xfId="0" applyNumberFormat="1" applyBorder="1" applyAlignment="1">
      <alignment horizontal="center"/>
    </xf>
    <xf numFmtId="38" fontId="0" fillId="0" borderId="24" xfId="0" applyNumberFormat="1" applyBorder="1" applyAlignment="1">
      <alignment horizontal="center"/>
    </xf>
    <xf numFmtId="38" fontId="0" fillId="0" borderId="27" xfId="0" applyNumberFormat="1" applyBorder="1" applyAlignment="1" quotePrefix="1">
      <alignment horizontal="center"/>
    </xf>
    <xf numFmtId="38" fontId="0" fillId="0" borderId="25" xfId="0" applyNumberFormat="1" applyBorder="1" applyAlignment="1" quotePrefix="1">
      <alignment horizontal="center"/>
    </xf>
    <xf numFmtId="38" fontId="0" fillId="0" borderId="24" xfId="0" applyNumberFormat="1" applyFont="1" applyBorder="1" applyAlignment="1">
      <alignment horizontal="center"/>
    </xf>
    <xf numFmtId="38" fontId="0" fillId="0" borderId="26" xfId="0" applyNumberFormat="1" applyFont="1" applyBorder="1" applyAlignment="1">
      <alignment horizontal="center"/>
    </xf>
    <xf numFmtId="38" fontId="0" fillId="0" borderId="27" xfId="0" applyNumberFormat="1" applyFont="1" applyBorder="1" applyAlignment="1">
      <alignment horizontal="center"/>
    </xf>
    <xf numFmtId="38" fontId="0" fillId="0" borderId="25" xfId="0" applyNumberFormat="1" applyFont="1" applyBorder="1" applyAlignment="1">
      <alignment horizontal="center"/>
    </xf>
    <xf numFmtId="40" fontId="0" fillId="0" borderId="31" xfId="0" applyNumberFormat="1" applyBorder="1" applyAlignment="1" quotePrefix="1">
      <alignment horizontal="center" vertical="top"/>
    </xf>
    <xf numFmtId="40" fontId="0" fillId="0" borderId="34" xfId="0" applyNumberFormat="1" applyBorder="1" applyAlignment="1" quotePrefix="1">
      <alignment horizontal="center" vertical="top"/>
    </xf>
    <xf numFmtId="3" fontId="0" fillId="0" borderId="20" xfId="0" applyNumberFormat="1" applyFill="1" applyBorder="1" applyAlignment="1">
      <alignment horizontal="center"/>
    </xf>
    <xf numFmtId="40" fontId="0" fillId="0" borderId="27" xfId="0" applyNumberFormat="1" applyBorder="1" applyAlignment="1">
      <alignment horizontal="center"/>
    </xf>
    <xf numFmtId="40" fontId="0" fillId="0" borderId="30" xfId="0" applyNumberFormat="1" applyBorder="1" applyAlignment="1" quotePrefix="1">
      <alignment horizontal="center" vertical="top"/>
    </xf>
    <xf numFmtId="40" fontId="0" fillId="0" borderId="4" xfId="0" applyNumberFormat="1" applyBorder="1" applyAlignment="1">
      <alignment horizontal="center" vertical="top" wrapText="1"/>
    </xf>
    <xf numFmtId="0" fontId="0" fillId="0" borderId="9"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0" xfId="0" applyNumberFormat="1" applyAlignment="1">
      <alignment horizontal="center"/>
    </xf>
    <xf numFmtId="0" fontId="4" fillId="0" borderId="0" xfId="0" applyNumberFormat="1" applyFont="1" applyAlignment="1">
      <alignment horizontal="center"/>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NumberFormat="1" applyAlignment="1">
      <alignment horizontal="left" vertical="top" wrapText="1"/>
    </xf>
    <xf numFmtId="0" fontId="0" fillId="0" borderId="0" xfId="0" applyNumberFormat="1" applyFont="1" applyAlignment="1">
      <alignment horizontal="left" vertical="top" wrapText="1"/>
    </xf>
    <xf numFmtId="0" fontId="0" fillId="0" borderId="0" xfId="0" applyAlignment="1">
      <alignment horizontal="center" wrapText="1"/>
    </xf>
    <xf numFmtId="0" fontId="0" fillId="0" borderId="0" xfId="0" applyAlignment="1">
      <alignment vertical="top" wrapText="1"/>
    </xf>
    <xf numFmtId="0" fontId="0" fillId="0" borderId="0" xfId="0" applyAlignment="1">
      <alignment horizontal="left" vertical="top" wrapText="1"/>
    </xf>
    <xf numFmtId="0" fontId="0" fillId="0" borderId="0" xfId="0" applyNumberFormat="1" applyFont="1" applyAlignment="1">
      <alignment wrapText="1"/>
    </xf>
    <xf numFmtId="0" fontId="0" fillId="0" borderId="0" xfId="0" applyAlignment="1">
      <alignment wrapText="1"/>
    </xf>
    <xf numFmtId="0" fontId="0"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0" fontId="0" fillId="0" borderId="0" xfId="0" applyFont="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showOutlineSymbols="0" zoomScale="75" zoomScaleNormal="75" workbookViewId="0" topLeftCell="A1">
      <selection activeCell="A8" sqref="A8"/>
    </sheetView>
  </sheetViews>
  <sheetFormatPr defaultColWidth="8.88671875" defaultRowHeight="15"/>
  <cols>
    <col min="1" max="1" width="4.6640625" style="5" customWidth="1"/>
    <col min="2" max="2" width="4.6640625" style="0" customWidth="1"/>
    <col min="3" max="3" width="3.6640625" style="0" customWidth="1"/>
    <col min="4" max="4" width="28.6640625" style="0" customWidth="1"/>
    <col min="5" max="7" width="12.6640625" style="6" customWidth="1"/>
    <col min="8" max="8" width="13.4453125" style="6" customWidth="1"/>
    <col min="9" max="16384" width="9.6640625" style="0" customWidth="1"/>
  </cols>
  <sheetData>
    <row r="1" spans="1:8" ht="15">
      <c r="A1" s="48" t="s">
        <v>120</v>
      </c>
      <c r="B1" s="1"/>
      <c r="C1" s="1"/>
      <c r="D1" s="1"/>
      <c r="E1" s="2"/>
      <c r="F1" s="2"/>
      <c r="G1" s="2"/>
      <c r="H1" s="2"/>
    </row>
    <row r="2" spans="1:8" ht="15">
      <c r="A2" s="48" t="s">
        <v>121</v>
      </c>
      <c r="B2" s="1"/>
      <c r="C2" s="1"/>
      <c r="D2" s="1"/>
      <c r="E2" s="2"/>
      <c r="F2" s="2"/>
      <c r="G2" s="2"/>
      <c r="H2" s="2"/>
    </row>
    <row r="3" spans="1:8" ht="15">
      <c r="A3" s="1" t="s">
        <v>0</v>
      </c>
      <c r="B3" s="1"/>
      <c r="C3" s="1"/>
      <c r="D3" s="1"/>
      <c r="E3" s="2"/>
      <c r="F3" s="2"/>
      <c r="G3" s="2"/>
      <c r="H3" s="2"/>
    </row>
    <row r="4" spans="1:8" ht="15">
      <c r="A4" s="1"/>
      <c r="B4" s="1"/>
      <c r="C4" s="1"/>
      <c r="D4" s="1"/>
      <c r="E4" s="2"/>
      <c r="F4" s="2"/>
      <c r="G4" s="2"/>
      <c r="H4" s="2"/>
    </row>
    <row r="5" spans="1:8" ht="15">
      <c r="A5" s="1" t="s">
        <v>1</v>
      </c>
      <c r="B5" s="1"/>
      <c r="C5" s="1"/>
      <c r="D5" s="1"/>
      <c r="E5" s="2"/>
      <c r="F5" s="2"/>
      <c r="G5" s="2"/>
      <c r="H5" s="2"/>
    </row>
    <row r="6" spans="1:8" ht="15">
      <c r="A6" s="1"/>
      <c r="B6" s="1"/>
      <c r="C6" s="1"/>
      <c r="D6" s="1"/>
      <c r="E6" s="2"/>
      <c r="F6" s="2"/>
      <c r="G6" s="2"/>
      <c r="H6" s="2"/>
    </row>
    <row r="7" spans="1:8" ht="15">
      <c r="A7" s="48" t="s">
        <v>177</v>
      </c>
      <c r="B7" s="1"/>
      <c r="C7" s="1"/>
      <c r="D7" s="1"/>
      <c r="E7" s="2"/>
      <c r="F7" s="2"/>
      <c r="G7" s="2"/>
      <c r="H7" s="2"/>
    </row>
    <row r="8" spans="1:8" ht="15">
      <c r="A8" s="168" t="s">
        <v>165</v>
      </c>
      <c r="B8" s="1"/>
      <c r="C8" s="1"/>
      <c r="D8" s="1"/>
      <c r="E8" s="2"/>
      <c r="F8" s="2"/>
      <c r="G8" s="2"/>
      <c r="H8" s="2"/>
    </row>
    <row r="9" spans="1:8" ht="15">
      <c r="A9" s="1"/>
      <c r="B9" s="1"/>
      <c r="C9" s="1"/>
      <c r="D9" s="1"/>
      <c r="E9" s="2"/>
      <c r="F9" s="2"/>
      <c r="G9" s="2"/>
      <c r="H9" s="2"/>
    </row>
    <row r="10" spans="1:8" ht="15">
      <c r="A10" s="4" t="s">
        <v>3</v>
      </c>
      <c r="B10" s="1"/>
      <c r="C10" s="1"/>
      <c r="D10" s="1"/>
      <c r="E10" s="2"/>
      <c r="F10" s="2"/>
      <c r="G10" s="2"/>
      <c r="H10" s="2"/>
    </row>
    <row r="13" spans="1:9" ht="15">
      <c r="A13" s="57"/>
      <c r="B13" s="130"/>
      <c r="C13" s="130"/>
      <c r="D13" s="130"/>
      <c r="E13" s="186" t="s">
        <v>4</v>
      </c>
      <c r="F13" s="132"/>
      <c r="G13" s="131" t="s">
        <v>5</v>
      </c>
      <c r="H13" s="133"/>
      <c r="I13" s="34"/>
    </row>
    <row r="14" spans="1:9" ht="57" customHeight="1">
      <c r="A14" s="134"/>
      <c r="B14" s="82"/>
      <c r="C14" s="82"/>
      <c r="D14" s="82"/>
      <c r="E14" s="187" t="s">
        <v>6</v>
      </c>
      <c r="F14" s="83" t="s">
        <v>7</v>
      </c>
      <c r="G14" s="84" t="s">
        <v>102</v>
      </c>
      <c r="H14" s="135" t="s">
        <v>103</v>
      </c>
      <c r="I14" s="34"/>
    </row>
    <row r="15" spans="1:9" ht="15">
      <c r="A15" s="134"/>
      <c r="B15" s="82"/>
      <c r="C15" s="82"/>
      <c r="D15" s="82"/>
      <c r="E15" s="188">
        <v>36799</v>
      </c>
      <c r="F15" s="158">
        <v>36433</v>
      </c>
      <c r="G15" s="158">
        <v>36799</v>
      </c>
      <c r="H15" s="189">
        <v>36433</v>
      </c>
      <c r="I15" s="34"/>
    </row>
    <row r="16" spans="1:9" ht="15">
      <c r="A16" s="134"/>
      <c r="B16" s="82"/>
      <c r="C16" s="82"/>
      <c r="D16" s="82"/>
      <c r="E16" s="190" t="s">
        <v>9</v>
      </c>
      <c r="F16" s="85" t="s">
        <v>9</v>
      </c>
      <c r="G16" s="85" t="s">
        <v>9</v>
      </c>
      <c r="H16" s="136" t="s">
        <v>9</v>
      </c>
      <c r="I16" s="34"/>
    </row>
    <row r="17" spans="1:9" ht="15">
      <c r="A17" s="137"/>
      <c r="B17" s="86"/>
      <c r="C17" s="86"/>
      <c r="D17" s="81"/>
      <c r="E17" s="191"/>
      <c r="F17" s="96"/>
      <c r="G17" s="96"/>
      <c r="H17" s="138"/>
      <c r="I17" s="34"/>
    </row>
    <row r="18" spans="1:9" ht="15">
      <c r="A18" s="139">
        <v>1</v>
      </c>
      <c r="B18" s="87" t="s">
        <v>10</v>
      </c>
      <c r="C18" s="88" t="s">
        <v>11</v>
      </c>
      <c r="D18" s="82"/>
      <c r="E18" s="192">
        <v>31137</v>
      </c>
      <c r="F18" s="92">
        <v>4132</v>
      </c>
      <c r="G18" s="192">
        <v>52808</v>
      </c>
      <c r="H18" s="140">
        <v>7737</v>
      </c>
      <c r="I18" s="34"/>
    </row>
    <row r="19" spans="1:9" ht="15">
      <c r="A19" s="137"/>
      <c r="B19" s="89" t="s">
        <v>12</v>
      </c>
      <c r="C19" s="90" t="s">
        <v>13</v>
      </c>
      <c r="D19" s="81"/>
      <c r="E19" s="193">
        <v>0</v>
      </c>
      <c r="F19" s="126">
        <v>0</v>
      </c>
      <c r="G19" s="193">
        <v>0</v>
      </c>
      <c r="H19" s="194">
        <v>0</v>
      </c>
      <c r="I19" s="34"/>
    </row>
    <row r="20" spans="1:12" ht="15">
      <c r="A20" s="137"/>
      <c r="B20" s="89" t="s">
        <v>14</v>
      </c>
      <c r="C20" s="90" t="s">
        <v>15</v>
      </c>
      <c r="D20" s="81"/>
      <c r="E20" s="191"/>
      <c r="F20" s="96"/>
      <c r="G20" s="191"/>
      <c r="H20" s="138"/>
      <c r="I20" s="34"/>
      <c r="L20" s="154"/>
    </row>
    <row r="21" spans="1:9" ht="15">
      <c r="A21" s="134"/>
      <c r="B21" s="93"/>
      <c r="C21" s="93"/>
      <c r="D21" s="82" t="s">
        <v>16</v>
      </c>
      <c r="E21" s="192">
        <v>1216</v>
      </c>
      <c r="F21" s="92">
        <v>144</v>
      </c>
      <c r="G21" s="192">
        <v>1540</v>
      </c>
      <c r="H21" s="140">
        <v>300</v>
      </c>
      <c r="I21" s="34"/>
    </row>
    <row r="22" spans="1:9" ht="15">
      <c r="A22" s="141">
        <v>2</v>
      </c>
      <c r="B22" s="89" t="s">
        <v>10</v>
      </c>
      <c r="C22" s="90" t="s">
        <v>17</v>
      </c>
      <c r="D22" s="81"/>
      <c r="E22" s="191">
        <f>E27-E26-E25-E24</f>
        <v>3925</v>
      </c>
      <c r="F22" s="96">
        <f>F27-F26-F25-F24</f>
        <v>26</v>
      </c>
      <c r="G22" s="191">
        <f>G27-G26-G25-G24</f>
        <v>5811</v>
      </c>
      <c r="H22" s="138">
        <f>H27-H26-H25-H24</f>
        <v>-340</v>
      </c>
      <c r="I22" s="34"/>
    </row>
    <row r="23" spans="1:9" ht="76.5" customHeight="1">
      <c r="A23" s="134"/>
      <c r="B23" s="93"/>
      <c r="C23" s="93"/>
      <c r="D23" s="95" t="s">
        <v>18</v>
      </c>
      <c r="E23" s="192"/>
      <c r="F23" s="92"/>
      <c r="G23" s="192"/>
      <c r="H23" s="140"/>
      <c r="I23" s="34"/>
    </row>
    <row r="24" spans="1:9" ht="15">
      <c r="A24" s="137"/>
      <c r="B24" s="89" t="s">
        <v>12</v>
      </c>
      <c r="C24" s="90" t="s">
        <v>97</v>
      </c>
      <c r="D24" s="81"/>
      <c r="E24" s="191">
        <v>-489</v>
      </c>
      <c r="F24" s="96">
        <v>-1190</v>
      </c>
      <c r="G24" s="191">
        <v>-802</v>
      </c>
      <c r="H24" s="138">
        <v>-2231</v>
      </c>
      <c r="I24" s="34"/>
    </row>
    <row r="25" spans="1:9" ht="15">
      <c r="A25" s="137"/>
      <c r="B25" s="89" t="s">
        <v>14</v>
      </c>
      <c r="C25" s="90" t="s">
        <v>98</v>
      </c>
      <c r="D25" s="81"/>
      <c r="E25" s="191">
        <v>-1167</v>
      </c>
      <c r="F25" s="96">
        <v>-314</v>
      </c>
      <c r="G25" s="191">
        <v>-2288</v>
      </c>
      <c r="H25" s="138">
        <v>-630</v>
      </c>
      <c r="I25" s="34"/>
    </row>
    <row r="26" spans="1:9" ht="15">
      <c r="A26" s="137"/>
      <c r="B26" s="89" t="s">
        <v>19</v>
      </c>
      <c r="C26" s="90" t="s">
        <v>20</v>
      </c>
      <c r="D26" s="81"/>
      <c r="E26" s="191">
        <v>0</v>
      </c>
      <c r="F26" s="96">
        <v>4143</v>
      </c>
      <c r="G26" s="191">
        <v>0</v>
      </c>
      <c r="H26" s="138">
        <v>4143</v>
      </c>
      <c r="I26" s="34"/>
    </row>
    <row r="27" spans="1:9" ht="15">
      <c r="A27" s="137"/>
      <c r="B27" s="89" t="s">
        <v>21</v>
      </c>
      <c r="C27" s="89" t="s">
        <v>22</v>
      </c>
      <c r="D27" s="81"/>
      <c r="E27" s="191">
        <v>2269</v>
      </c>
      <c r="F27" s="96">
        <v>2665</v>
      </c>
      <c r="G27" s="191">
        <v>2721</v>
      </c>
      <c r="H27" s="138">
        <v>942</v>
      </c>
      <c r="I27" s="34"/>
    </row>
    <row r="28" spans="1:9" ht="75" customHeight="1">
      <c r="A28" s="134"/>
      <c r="B28" s="93"/>
      <c r="C28" s="93"/>
      <c r="D28" s="95" t="s">
        <v>23</v>
      </c>
      <c r="E28" s="192"/>
      <c r="F28" s="92"/>
      <c r="G28" s="192"/>
      <c r="H28" s="140"/>
      <c r="I28" s="34"/>
    </row>
    <row r="29" spans="1:9" ht="15">
      <c r="A29" s="137"/>
      <c r="B29" s="89" t="s">
        <v>24</v>
      </c>
      <c r="C29" s="90" t="s">
        <v>25</v>
      </c>
      <c r="D29" s="81"/>
      <c r="E29" s="191"/>
      <c r="F29" s="96"/>
      <c r="G29" s="191"/>
      <c r="H29" s="138"/>
      <c r="I29" s="34"/>
    </row>
    <row r="30" spans="1:9" ht="15">
      <c r="A30" s="134"/>
      <c r="B30" s="93"/>
      <c r="C30" s="93"/>
      <c r="D30" s="82" t="s">
        <v>26</v>
      </c>
      <c r="E30" s="195">
        <v>0</v>
      </c>
      <c r="F30" s="97">
        <v>0</v>
      </c>
      <c r="G30" s="195">
        <v>0</v>
      </c>
      <c r="H30" s="196">
        <v>0</v>
      </c>
      <c r="I30" s="34"/>
    </row>
    <row r="31" spans="1:9" ht="15">
      <c r="A31" s="137"/>
      <c r="B31" s="89" t="s">
        <v>27</v>
      </c>
      <c r="C31" s="90" t="s">
        <v>28</v>
      </c>
      <c r="D31" s="81"/>
      <c r="E31" s="191">
        <f>E27+E30</f>
        <v>2269</v>
      </c>
      <c r="F31" s="96">
        <f>F27+F30</f>
        <v>2665</v>
      </c>
      <c r="G31" s="191">
        <f>G27+G30</f>
        <v>2721</v>
      </c>
      <c r="H31" s="138">
        <f>H27+H30</f>
        <v>942</v>
      </c>
      <c r="I31" s="34"/>
    </row>
    <row r="32" spans="1:9" ht="30">
      <c r="A32" s="134"/>
      <c r="B32" s="93"/>
      <c r="C32" s="93"/>
      <c r="D32" s="98" t="s">
        <v>29</v>
      </c>
      <c r="E32" s="192"/>
      <c r="F32" s="92"/>
      <c r="G32" s="192"/>
      <c r="H32" s="140"/>
      <c r="I32" s="34"/>
    </row>
    <row r="33" spans="1:9" ht="15">
      <c r="A33" s="137"/>
      <c r="B33" s="89" t="s">
        <v>30</v>
      </c>
      <c r="C33" s="90" t="s">
        <v>31</v>
      </c>
      <c r="D33" s="81"/>
      <c r="E33" s="197">
        <v>-1317</v>
      </c>
      <c r="F33" s="91">
        <v>0</v>
      </c>
      <c r="G33" s="197">
        <v>-1949</v>
      </c>
      <c r="H33" s="198">
        <v>0</v>
      </c>
      <c r="I33" s="34"/>
    </row>
    <row r="34" spans="1:9" ht="15">
      <c r="A34" s="137"/>
      <c r="B34" s="89" t="s">
        <v>32</v>
      </c>
      <c r="C34" s="89" t="s">
        <v>32</v>
      </c>
      <c r="D34" s="99" t="s">
        <v>33</v>
      </c>
      <c r="E34" s="191">
        <f>E31+E33</f>
        <v>952</v>
      </c>
      <c r="F34" s="96">
        <f>F31+F33</f>
        <v>2665</v>
      </c>
      <c r="G34" s="191">
        <f>G31+G33</f>
        <v>772</v>
      </c>
      <c r="H34" s="138">
        <f>H31+H33</f>
        <v>942</v>
      </c>
      <c r="I34" s="34"/>
    </row>
    <row r="35" spans="1:9" ht="15">
      <c r="A35" s="134"/>
      <c r="B35" s="93"/>
      <c r="C35" s="93"/>
      <c r="D35" s="98" t="s">
        <v>34</v>
      </c>
      <c r="E35" s="192"/>
      <c r="F35" s="92"/>
      <c r="G35" s="192"/>
      <c r="H35" s="140"/>
      <c r="I35" s="34"/>
    </row>
    <row r="36" spans="1:9" ht="15">
      <c r="A36" s="137"/>
      <c r="B36" s="86"/>
      <c r="C36" s="89" t="s">
        <v>35</v>
      </c>
      <c r="D36" s="100" t="s">
        <v>150</v>
      </c>
      <c r="E36" s="197">
        <v>-22</v>
      </c>
      <c r="F36" s="91">
        <v>0</v>
      </c>
      <c r="G36" s="197">
        <v>-1399</v>
      </c>
      <c r="H36" s="198">
        <v>0</v>
      </c>
      <c r="I36" s="34"/>
    </row>
    <row r="37" spans="1:9" ht="15">
      <c r="A37" s="137"/>
      <c r="B37" s="89" t="s">
        <v>36</v>
      </c>
      <c r="C37" s="94" t="s">
        <v>33</v>
      </c>
      <c r="D37" s="81"/>
      <c r="E37" s="191">
        <f>E34+E36</f>
        <v>930</v>
      </c>
      <c r="F37" s="96">
        <f>F34+F36</f>
        <v>2665</v>
      </c>
      <c r="G37" s="191">
        <f>G34+G36</f>
        <v>-627</v>
      </c>
      <c r="H37" s="138">
        <f>H34+H36</f>
        <v>942</v>
      </c>
      <c r="I37" s="34"/>
    </row>
    <row r="38" spans="1:9" ht="30">
      <c r="A38" s="134"/>
      <c r="B38" s="93"/>
      <c r="C38" s="93"/>
      <c r="D38" s="98" t="s">
        <v>37</v>
      </c>
      <c r="E38" s="192"/>
      <c r="F38" s="92"/>
      <c r="G38" s="192"/>
      <c r="H38" s="140"/>
      <c r="I38" s="34"/>
    </row>
    <row r="39" spans="1:9" ht="15">
      <c r="A39" s="137"/>
      <c r="B39" s="89" t="s">
        <v>38</v>
      </c>
      <c r="C39" s="89" t="s">
        <v>32</v>
      </c>
      <c r="D39" s="100" t="s">
        <v>39</v>
      </c>
      <c r="E39" s="193" t="s">
        <v>8</v>
      </c>
      <c r="F39" s="126" t="s">
        <v>8</v>
      </c>
      <c r="G39" s="193" t="s">
        <v>8</v>
      </c>
      <c r="H39" s="194" t="s">
        <v>8</v>
      </c>
      <c r="I39" s="34"/>
    </row>
    <row r="40" spans="1:9" ht="15">
      <c r="A40" s="137"/>
      <c r="B40" s="86"/>
      <c r="C40" s="89" t="s">
        <v>35</v>
      </c>
      <c r="D40" s="100" t="s">
        <v>150</v>
      </c>
      <c r="E40" s="193" t="s">
        <v>8</v>
      </c>
      <c r="F40" s="126" t="s">
        <v>8</v>
      </c>
      <c r="G40" s="193" t="s">
        <v>8</v>
      </c>
      <c r="H40" s="194" t="s">
        <v>8</v>
      </c>
      <c r="I40" s="34"/>
    </row>
    <row r="41" spans="1:9" ht="15">
      <c r="A41" s="137"/>
      <c r="B41" s="86"/>
      <c r="C41" s="89" t="s">
        <v>40</v>
      </c>
      <c r="D41" s="100" t="s">
        <v>39</v>
      </c>
      <c r="E41" s="193" t="s">
        <v>8</v>
      </c>
      <c r="F41" s="126" t="s">
        <v>8</v>
      </c>
      <c r="G41" s="193" t="s">
        <v>8</v>
      </c>
      <c r="H41" s="194" t="s">
        <v>8</v>
      </c>
      <c r="I41" s="34"/>
    </row>
    <row r="42" spans="1:9" ht="30">
      <c r="A42" s="134"/>
      <c r="B42" s="93"/>
      <c r="C42" s="93"/>
      <c r="D42" s="98" t="s">
        <v>37</v>
      </c>
      <c r="E42" s="192"/>
      <c r="F42" s="92"/>
      <c r="G42" s="192"/>
      <c r="H42" s="140"/>
      <c r="I42" s="34"/>
    </row>
    <row r="43" spans="1:9" ht="15">
      <c r="A43" s="137"/>
      <c r="B43" s="89" t="s">
        <v>41</v>
      </c>
      <c r="C43" s="94" t="s">
        <v>33</v>
      </c>
      <c r="D43" s="81"/>
      <c r="E43" s="191">
        <f>SUM(E37:E42)</f>
        <v>930</v>
      </c>
      <c r="F43" s="96">
        <f>SUM(F37:F42)</f>
        <v>2665</v>
      </c>
      <c r="G43" s="191">
        <f>SUM(G37:G42)</f>
        <v>-627</v>
      </c>
      <c r="H43" s="138">
        <f>SUM(H37:H42)</f>
        <v>942</v>
      </c>
      <c r="I43" s="34"/>
    </row>
    <row r="44" spans="1:9" ht="30">
      <c r="A44" s="134"/>
      <c r="B44" s="93"/>
      <c r="C44" s="93"/>
      <c r="D44" s="98" t="s">
        <v>42</v>
      </c>
      <c r="E44" s="192"/>
      <c r="F44" s="92"/>
      <c r="G44" s="192"/>
      <c r="H44" s="140"/>
      <c r="I44" s="34"/>
    </row>
    <row r="45" spans="1:9" ht="15">
      <c r="A45" s="141">
        <v>3</v>
      </c>
      <c r="B45" s="89" t="s">
        <v>10</v>
      </c>
      <c r="C45" s="90" t="s">
        <v>43</v>
      </c>
      <c r="D45" s="81"/>
      <c r="E45" s="191"/>
      <c r="F45" s="124"/>
      <c r="G45" s="191"/>
      <c r="H45" s="142"/>
      <c r="I45" s="34"/>
    </row>
    <row r="46" spans="1:9" ht="30">
      <c r="A46" s="134"/>
      <c r="B46" s="93"/>
      <c r="C46" s="93"/>
      <c r="D46" s="95" t="s">
        <v>44</v>
      </c>
      <c r="E46" s="192"/>
      <c r="F46" s="125"/>
      <c r="G46" s="192"/>
      <c r="H46" s="143"/>
      <c r="I46" s="34"/>
    </row>
    <row r="47" spans="1:9" ht="15">
      <c r="A47" s="134"/>
      <c r="B47" s="93"/>
      <c r="C47" s="93"/>
      <c r="D47" s="82" t="s">
        <v>45</v>
      </c>
      <c r="E47" s="192"/>
      <c r="F47" s="125"/>
      <c r="G47" s="192"/>
      <c r="H47" s="143"/>
      <c r="I47" s="34"/>
    </row>
    <row r="48" spans="1:9" ht="30">
      <c r="A48" s="137"/>
      <c r="B48" s="86"/>
      <c r="C48" s="101" t="s">
        <v>32</v>
      </c>
      <c r="D48" s="102" t="s">
        <v>161</v>
      </c>
      <c r="E48" s="202">
        <v>0.81</v>
      </c>
      <c r="F48" s="103">
        <v>13.33</v>
      </c>
      <c r="G48" s="202">
        <v>-0.55</v>
      </c>
      <c r="H48" s="172">
        <v>4.71</v>
      </c>
      <c r="I48" s="34"/>
    </row>
    <row r="49" spans="1:9" s="78" customFormat="1" ht="48.75" customHeight="1">
      <c r="A49" s="144"/>
      <c r="B49" s="127"/>
      <c r="C49" s="101" t="s">
        <v>35</v>
      </c>
      <c r="D49" s="128" t="s">
        <v>189</v>
      </c>
      <c r="E49" s="203">
        <v>0.8</v>
      </c>
      <c r="F49" s="199">
        <v>13.33</v>
      </c>
      <c r="G49" s="199">
        <v>-0.13</v>
      </c>
      <c r="H49" s="200">
        <v>4.71</v>
      </c>
      <c r="I49" s="129"/>
    </row>
    <row r="50" spans="1:9" ht="15">
      <c r="A50" s="145">
        <v>4</v>
      </c>
      <c r="B50" s="71" t="s">
        <v>10</v>
      </c>
      <c r="C50" s="70" t="s">
        <v>47</v>
      </c>
      <c r="D50" s="81"/>
      <c r="E50" s="183" t="s">
        <v>8</v>
      </c>
      <c r="F50" s="184" t="s">
        <v>8</v>
      </c>
      <c r="G50" s="184" t="s">
        <v>8</v>
      </c>
      <c r="H50" s="185" t="s">
        <v>8</v>
      </c>
      <c r="I50" s="34"/>
    </row>
    <row r="51" spans="1:9" ht="15">
      <c r="A51" s="59"/>
      <c r="B51" s="146" t="s">
        <v>12</v>
      </c>
      <c r="C51" s="52" t="s">
        <v>48</v>
      </c>
      <c r="D51" s="147"/>
      <c r="E51" s="148" t="s">
        <v>49</v>
      </c>
      <c r="F51" s="149"/>
      <c r="G51" s="149"/>
      <c r="H51" s="150"/>
      <c r="I51" s="34"/>
    </row>
    <row r="52" spans="1:9" ht="15">
      <c r="A52" s="35"/>
      <c r="B52" s="169"/>
      <c r="C52" s="36"/>
      <c r="D52" s="34"/>
      <c r="E52" s="37"/>
      <c r="F52" s="37"/>
      <c r="G52" s="37"/>
      <c r="H52" s="37"/>
      <c r="I52" s="34"/>
    </row>
    <row r="53" spans="1:9" ht="15">
      <c r="A53" s="57"/>
      <c r="B53" s="33"/>
      <c r="C53" s="53"/>
      <c r="D53" s="60"/>
      <c r="E53" s="54" t="s">
        <v>95</v>
      </c>
      <c r="F53" s="62"/>
      <c r="G53" s="204" t="s">
        <v>96</v>
      </c>
      <c r="H53" s="205"/>
      <c r="I53" s="34"/>
    </row>
    <row r="54" spans="1:9" ht="15">
      <c r="A54" s="58"/>
      <c r="B54" s="51"/>
      <c r="C54" s="52"/>
      <c r="D54" s="61"/>
      <c r="E54" s="55"/>
      <c r="F54" s="56"/>
      <c r="G54" s="206"/>
      <c r="H54" s="207"/>
      <c r="I54" s="34"/>
    </row>
    <row r="55" spans="1:9" ht="15">
      <c r="A55" s="63">
        <v>5</v>
      </c>
      <c r="B55" s="69" t="s">
        <v>46</v>
      </c>
      <c r="C55" s="64"/>
      <c r="D55" s="65"/>
      <c r="E55" s="66">
        <f>'qtr consol BS'!E60</f>
        <v>0.5753524804177546</v>
      </c>
      <c r="F55" s="67"/>
      <c r="G55" s="68">
        <f>'qtr consol BS'!F60</f>
        <v>0.5893211488250653</v>
      </c>
      <c r="H55" s="67"/>
      <c r="I55" s="34"/>
    </row>
    <row r="56" spans="1:9" ht="15">
      <c r="A56" s="59"/>
      <c r="B56" s="51"/>
      <c r="C56" s="52"/>
      <c r="D56" s="61"/>
      <c r="E56" s="55"/>
      <c r="F56" s="56"/>
      <c r="G56" s="55"/>
      <c r="H56" s="56"/>
      <c r="I56" s="34"/>
    </row>
    <row r="57" spans="1:9" ht="14.25" customHeight="1">
      <c r="A57" s="35"/>
      <c r="B57" s="33"/>
      <c r="C57" s="36"/>
      <c r="D57" s="34"/>
      <c r="E57" s="37"/>
      <c r="F57" s="37"/>
      <c r="G57" s="37"/>
      <c r="H57" s="37"/>
      <c r="I57" s="34"/>
    </row>
  </sheetData>
  <mergeCells count="1">
    <mergeCell ref="G53:H54"/>
  </mergeCells>
  <printOptions horizontalCentered="1"/>
  <pageMargins left="0.8" right="0.5" top="0.5" bottom="0.5" header="0.5" footer="0.5"/>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showOutlineSymbols="0" zoomScale="87" zoomScaleNormal="87" workbookViewId="0" topLeftCell="A1">
      <selection activeCell="C10" sqref="C10"/>
    </sheetView>
  </sheetViews>
  <sheetFormatPr defaultColWidth="8.88671875" defaultRowHeight="15"/>
  <cols>
    <col min="1" max="1" width="4.6640625" style="5" customWidth="1"/>
    <col min="2" max="2" width="3.6640625" style="0" customWidth="1"/>
    <col min="3" max="3" width="40.6640625" style="0" customWidth="1"/>
    <col min="4" max="4" width="9.6640625" style="0" customWidth="1"/>
    <col min="5" max="6" width="12.6640625" style="6" customWidth="1"/>
    <col min="7" max="16384" width="9.6640625" style="0" customWidth="1"/>
  </cols>
  <sheetData>
    <row r="1" spans="1:6" ht="15">
      <c r="A1" s="48" t="s">
        <v>120</v>
      </c>
      <c r="B1" s="1"/>
      <c r="C1" s="1"/>
      <c r="D1" s="1"/>
      <c r="E1" s="2"/>
      <c r="F1" s="2"/>
    </row>
    <row r="2" spans="1:6" ht="15">
      <c r="A2" s="48" t="s">
        <v>121</v>
      </c>
      <c r="B2" s="1"/>
      <c r="C2" s="1"/>
      <c r="D2" s="1"/>
      <c r="E2" s="2"/>
      <c r="F2" s="2"/>
    </row>
    <row r="3" spans="1:6" ht="15">
      <c r="A3" s="1" t="s">
        <v>0</v>
      </c>
      <c r="B3" s="1"/>
      <c r="C3" s="1"/>
      <c r="D3" s="1"/>
      <c r="E3" s="2"/>
      <c r="F3" s="2"/>
    </row>
    <row r="4" spans="1:6" ht="15">
      <c r="A4" s="1"/>
      <c r="B4" s="1"/>
      <c r="C4" s="1"/>
      <c r="D4" s="1"/>
      <c r="E4" s="2"/>
      <c r="F4" s="2"/>
    </row>
    <row r="5" spans="1:8" ht="15">
      <c r="A5" s="208" t="s">
        <v>178</v>
      </c>
      <c r="B5" s="208"/>
      <c r="C5" s="208"/>
      <c r="D5" s="208"/>
      <c r="E5" s="208"/>
      <c r="F5" s="208"/>
      <c r="G5" s="2"/>
      <c r="H5" s="2"/>
    </row>
    <row r="6" spans="1:8" ht="15">
      <c r="A6" s="209" t="s">
        <v>165</v>
      </c>
      <c r="B6" s="209"/>
      <c r="C6" s="209"/>
      <c r="D6" s="209"/>
      <c r="E6" s="209"/>
      <c r="F6" s="209"/>
      <c r="G6" s="2"/>
      <c r="H6" s="2"/>
    </row>
    <row r="7" spans="1:8" ht="15">
      <c r="A7" s="3"/>
      <c r="B7" s="1"/>
      <c r="C7" s="1"/>
      <c r="D7" s="1"/>
      <c r="E7" s="2"/>
      <c r="F7" s="2"/>
      <c r="G7" s="2"/>
      <c r="H7" s="2"/>
    </row>
    <row r="8" spans="1:6" ht="15">
      <c r="A8" s="4" t="s">
        <v>50</v>
      </c>
      <c r="B8" s="1"/>
      <c r="C8" s="1"/>
      <c r="D8" s="1"/>
      <c r="E8" s="2"/>
      <c r="F8" s="2"/>
    </row>
    <row r="10" spans="5:6" ht="15">
      <c r="E10" s="10"/>
      <c r="F10" s="10"/>
    </row>
    <row r="11" spans="5:6" ht="60">
      <c r="E11" s="109" t="s">
        <v>117</v>
      </c>
      <c r="F11" s="110" t="s">
        <v>118</v>
      </c>
    </row>
    <row r="12" spans="5:6" ht="15">
      <c r="E12" s="155">
        <v>36799</v>
      </c>
      <c r="F12" s="26">
        <v>36616</v>
      </c>
    </row>
    <row r="13" spans="5:6" ht="15">
      <c r="E13" s="24" t="s">
        <v>9</v>
      </c>
      <c r="F13" s="24" t="s">
        <v>9</v>
      </c>
    </row>
    <row r="14" spans="5:6" ht="15">
      <c r="E14" s="25"/>
      <c r="F14" s="25"/>
    </row>
    <row r="15" spans="1:6" ht="15.75">
      <c r="A15" s="156">
        <v>1</v>
      </c>
      <c r="B15" s="12" t="s">
        <v>104</v>
      </c>
      <c r="E15" s="27">
        <v>35131</v>
      </c>
      <c r="F15" s="27">
        <v>34720</v>
      </c>
    </row>
    <row r="16" spans="1:6" ht="15.75">
      <c r="A16" s="156">
        <v>2</v>
      </c>
      <c r="B16" s="12" t="s">
        <v>105</v>
      </c>
      <c r="E16" s="27">
        <v>4746</v>
      </c>
      <c r="F16" s="27">
        <v>4236</v>
      </c>
    </row>
    <row r="17" spans="1:6" ht="15.75">
      <c r="A17" s="156">
        <v>3</v>
      </c>
      <c r="B17" s="12" t="s">
        <v>140</v>
      </c>
      <c r="E17" s="27">
        <v>0</v>
      </c>
      <c r="F17" s="27">
        <v>4073</v>
      </c>
    </row>
    <row r="18" spans="1:6" ht="15.75">
      <c r="A18" s="156">
        <v>4</v>
      </c>
      <c r="B18" s="12" t="s">
        <v>139</v>
      </c>
      <c r="E18" s="27">
        <v>5077</v>
      </c>
      <c r="F18" s="27">
        <v>5077</v>
      </c>
    </row>
    <row r="19" spans="1:6" ht="15.75">
      <c r="A19" s="156">
        <v>5</v>
      </c>
      <c r="B19" s="12" t="s">
        <v>141</v>
      </c>
      <c r="E19" s="27">
        <v>650</v>
      </c>
      <c r="F19" s="27">
        <v>650</v>
      </c>
    </row>
    <row r="20" spans="1:6" ht="15.75">
      <c r="A20" s="156">
        <v>6</v>
      </c>
      <c r="B20" s="12" t="s">
        <v>142</v>
      </c>
      <c r="E20" s="27">
        <f>19723-225</f>
        <v>19498</v>
      </c>
      <c r="F20" s="27">
        <f>18778-225</f>
        <v>18553</v>
      </c>
    </row>
    <row r="21" spans="1:6" ht="15.75">
      <c r="A21" s="156"/>
      <c r="B21" s="12"/>
      <c r="E21" s="27"/>
      <c r="F21" s="27"/>
    </row>
    <row r="22" spans="1:6" ht="15.75">
      <c r="A22" s="156">
        <v>7</v>
      </c>
      <c r="B22" s="12" t="s">
        <v>51</v>
      </c>
      <c r="E22" s="25"/>
      <c r="F22" s="25"/>
    </row>
    <row r="23" spans="1:6" ht="15">
      <c r="A23" s="157"/>
      <c r="C23" t="s">
        <v>52</v>
      </c>
      <c r="E23" s="104">
        <v>26261</v>
      </c>
      <c r="F23" s="104">
        <v>19204</v>
      </c>
    </row>
    <row r="24" spans="1:6" ht="15">
      <c r="A24" s="157"/>
      <c r="C24" t="s">
        <v>106</v>
      </c>
      <c r="E24" s="105">
        <v>36104</v>
      </c>
      <c r="F24" s="105">
        <v>35549</v>
      </c>
    </row>
    <row r="25" spans="1:6" ht="15">
      <c r="A25" s="157"/>
      <c r="C25" s="46" t="s">
        <v>107</v>
      </c>
      <c r="E25" s="105">
        <v>11048</v>
      </c>
      <c r="F25" s="105">
        <v>4351</v>
      </c>
    </row>
    <row r="26" spans="1:6" ht="15">
      <c r="A26" s="157"/>
      <c r="C26" s="46" t="s">
        <v>108</v>
      </c>
      <c r="E26" s="105">
        <v>55021</v>
      </c>
      <c r="F26" s="105">
        <v>55795</v>
      </c>
    </row>
    <row r="27" spans="1:6" ht="15">
      <c r="A27" s="157"/>
      <c r="C27" t="s">
        <v>109</v>
      </c>
      <c r="E27" s="105">
        <v>3602</v>
      </c>
      <c r="F27" s="105">
        <v>5545</v>
      </c>
    </row>
    <row r="28" spans="1:6" ht="15">
      <c r="A28" s="157"/>
      <c r="E28" s="104">
        <f>SUM(E23:E27)</f>
        <v>132036</v>
      </c>
      <c r="F28" s="104">
        <f>SUM(F23:F27)</f>
        <v>120444</v>
      </c>
    </row>
    <row r="29" spans="1:6" ht="15">
      <c r="A29" s="157"/>
      <c r="E29" s="104"/>
      <c r="F29" s="104"/>
    </row>
    <row r="30" spans="1:6" ht="15.75">
      <c r="A30" s="156">
        <v>8</v>
      </c>
      <c r="B30" s="12" t="s">
        <v>53</v>
      </c>
      <c r="E30" s="105"/>
      <c r="F30" s="105"/>
    </row>
    <row r="31" spans="1:6" ht="15">
      <c r="A31" s="157"/>
      <c r="C31" t="s">
        <v>110</v>
      </c>
      <c r="E31" s="105">
        <v>21386</v>
      </c>
      <c r="F31" s="105">
        <v>12350</v>
      </c>
    </row>
    <row r="32" spans="1:6" ht="15">
      <c r="A32" s="157"/>
      <c r="C32" t="s">
        <v>143</v>
      </c>
      <c r="E32" s="105">
        <f>16184+1</f>
        <v>16185</v>
      </c>
      <c r="F32" s="105">
        <v>16156</v>
      </c>
    </row>
    <row r="33" spans="1:6" ht="15">
      <c r="A33" s="157"/>
      <c r="C33" t="s">
        <v>54</v>
      </c>
      <c r="E33" s="105">
        <v>763</v>
      </c>
      <c r="F33" s="105">
        <v>1044</v>
      </c>
    </row>
    <row r="34" spans="1:6" ht="15">
      <c r="A34" s="157"/>
      <c r="C34" s="46" t="s">
        <v>155</v>
      </c>
      <c r="E34" s="105">
        <v>10810</v>
      </c>
      <c r="F34" s="105">
        <v>10925</v>
      </c>
    </row>
    <row r="35" spans="1:6" ht="15">
      <c r="A35" s="157"/>
      <c r="C35" s="46" t="s">
        <v>31</v>
      </c>
      <c r="E35" s="105">
        <v>4282</v>
      </c>
      <c r="F35" s="105">
        <v>3746</v>
      </c>
    </row>
    <row r="36" spans="1:6" ht="15">
      <c r="A36" s="157"/>
      <c r="E36" s="106">
        <f>SUM(E31:E35)</f>
        <v>53426</v>
      </c>
      <c r="F36" s="106">
        <f>SUM(F31:F35)</f>
        <v>44221</v>
      </c>
    </row>
    <row r="37" spans="1:6" ht="15">
      <c r="A37" s="157"/>
      <c r="E37" s="28"/>
      <c r="F37" s="28"/>
    </row>
    <row r="38" spans="1:6" ht="15.75">
      <c r="A38" s="156">
        <v>9</v>
      </c>
      <c r="B38" s="12" t="s">
        <v>153</v>
      </c>
      <c r="E38" s="107">
        <f>E28-E36</f>
        <v>78610</v>
      </c>
      <c r="F38" s="107">
        <f>F28-F36</f>
        <v>76223</v>
      </c>
    </row>
    <row r="39" spans="1:6" ht="15.75" thickBot="1">
      <c r="A39" s="157"/>
      <c r="E39" s="27">
        <f>E38+E15+E16+E17+E18+E19+E20</f>
        <v>143712</v>
      </c>
      <c r="F39" s="27">
        <f>F38+F15+F16+F17+F18+F19+F20</f>
        <v>143532</v>
      </c>
    </row>
    <row r="40" spans="1:6" ht="15.75" thickTop="1">
      <c r="A40" s="157"/>
      <c r="E40" s="29"/>
      <c r="F40" s="29"/>
    </row>
    <row r="41" spans="1:6" ht="15">
      <c r="A41" s="156"/>
      <c r="E41" s="27"/>
      <c r="F41" s="27"/>
    </row>
    <row r="42" spans="1:6" ht="15.75">
      <c r="A42" s="156">
        <v>10</v>
      </c>
      <c r="B42" s="12" t="s">
        <v>55</v>
      </c>
      <c r="E42" s="27"/>
      <c r="F42" s="27"/>
    </row>
    <row r="43" spans="1:6" ht="15">
      <c r="A43" s="157"/>
      <c r="C43" t="s">
        <v>111</v>
      </c>
      <c r="E43" s="27">
        <v>114900</v>
      </c>
      <c r="F43" s="27">
        <v>114900</v>
      </c>
    </row>
    <row r="44" spans="1:6" ht="15">
      <c r="A44" s="157"/>
      <c r="C44" t="s">
        <v>154</v>
      </c>
      <c r="E44" s="27"/>
      <c r="F44" s="27"/>
    </row>
    <row r="45" spans="1:6" ht="15">
      <c r="A45" s="157"/>
      <c r="C45" t="s">
        <v>158</v>
      </c>
      <c r="E45" s="27">
        <v>-76710</v>
      </c>
      <c r="F45" s="27">
        <v>-76710</v>
      </c>
    </row>
    <row r="46" spans="1:6" ht="15">
      <c r="A46" s="157"/>
      <c r="C46" t="s">
        <v>159</v>
      </c>
      <c r="E46" s="27">
        <v>83</v>
      </c>
      <c r="F46" s="27">
        <v>83</v>
      </c>
    </row>
    <row r="47" spans="1:6" ht="15">
      <c r="A47" s="157"/>
      <c r="C47" t="s">
        <v>160</v>
      </c>
      <c r="E47" s="27">
        <v>366</v>
      </c>
      <c r="F47" s="27">
        <v>398</v>
      </c>
    </row>
    <row r="48" spans="1:6" ht="15">
      <c r="A48" s="157"/>
      <c r="C48" t="s">
        <v>144</v>
      </c>
      <c r="E48" s="27">
        <v>46967</v>
      </c>
      <c r="F48" s="27">
        <v>47595</v>
      </c>
    </row>
    <row r="49" spans="1:6" ht="15">
      <c r="A49" s="157"/>
      <c r="E49" s="28">
        <f>SUM(E43:E48)</f>
        <v>85606</v>
      </c>
      <c r="F49" s="28">
        <f>SUM(F43:F48)</f>
        <v>86266</v>
      </c>
    </row>
    <row r="50" spans="1:6" ht="15.75">
      <c r="A50" s="156">
        <v>11</v>
      </c>
      <c r="B50" s="12" t="s">
        <v>56</v>
      </c>
      <c r="E50" s="27">
        <v>8928</v>
      </c>
      <c r="F50" s="27">
        <v>8342</v>
      </c>
    </row>
    <row r="51" spans="1:6" ht="15.75">
      <c r="A51" s="156">
        <v>12</v>
      </c>
      <c r="B51" s="12" t="s">
        <v>145</v>
      </c>
      <c r="E51" s="27"/>
      <c r="F51" s="27"/>
    </row>
    <row r="52" spans="1:6" ht="15.75">
      <c r="A52" s="157"/>
      <c r="C52" s="123" t="s">
        <v>146</v>
      </c>
      <c r="E52" s="27">
        <v>29150</v>
      </c>
      <c r="F52" s="27">
        <v>29150</v>
      </c>
    </row>
    <row r="53" spans="1:6" ht="15.75">
      <c r="A53" s="156">
        <v>13</v>
      </c>
      <c r="B53" s="12" t="s">
        <v>156</v>
      </c>
      <c r="C53" s="13"/>
      <c r="E53" s="27">
        <f>17554+900</f>
        <v>18454</v>
      </c>
      <c r="F53" s="27">
        <f>17554+600</f>
        <v>18154</v>
      </c>
    </row>
    <row r="54" spans="1:6" ht="15.75">
      <c r="A54" s="156">
        <v>14</v>
      </c>
      <c r="B54" s="12" t="s">
        <v>147</v>
      </c>
      <c r="C54" s="13"/>
      <c r="E54" s="27">
        <v>732</v>
      </c>
      <c r="F54" s="27">
        <v>778</v>
      </c>
    </row>
    <row r="55" spans="1:6" ht="15.75">
      <c r="A55" s="156">
        <v>15</v>
      </c>
      <c r="B55" s="12" t="s">
        <v>57</v>
      </c>
      <c r="E55" s="27">
        <v>842</v>
      </c>
      <c r="F55" s="27">
        <v>842</v>
      </c>
    </row>
    <row r="56" spans="5:6" ht="15.75" thickBot="1">
      <c r="E56" s="28">
        <f>SUM(E49:E55)</f>
        <v>143712</v>
      </c>
      <c r="F56" s="28">
        <f>SUM(F49:F55)</f>
        <v>143532</v>
      </c>
    </row>
    <row r="57" spans="5:6" ht="15">
      <c r="E57" s="29"/>
      <c r="F57" s="29"/>
    </row>
    <row r="58" spans="5:6" ht="15">
      <c r="E58" s="30" t="s">
        <v>58</v>
      </c>
      <c r="F58" s="30" t="s">
        <v>58</v>
      </c>
    </row>
    <row r="59" spans="5:6" ht="15">
      <c r="E59" s="30"/>
      <c r="F59" s="30"/>
    </row>
    <row r="60" spans="1:6" ht="15.75">
      <c r="A60" s="11"/>
      <c r="B60" s="12" t="s">
        <v>149</v>
      </c>
      <c r="E60" s="159">
        <f>(E49-E20)/E43</f>
        <v>0.5753524804177546</v>
      </c>
      <c r="F60" s="159">
        <f>(F49-F20)/F43</f>
        <v>0.5893211488250653</v>
      </c>
    </row>
    <row r="61" spans="5:6" ht="15">
      <c r="E61" s="27"/>
      <c r="F61" s="27"/>
    </row>
  </sheetData>
  <mergeCells count="2">
    <mergeCell ref="A5:F5"/>
    <mergeCell ref="A6:F6"/>
  </mergeCells>
  <printOptions horizontalCentered="1"/>
  <pageMargins left="0.8" right="0.5" top="0.5" bottom="0.5" header="0.5" footer="0.5"/>
  <pageSetup fitToHeight="1" fitToWidth="1" horizontalDpi="300" verticalDpi="300" orientation="portrait" paperSize="9" scale="72" r:id="rId1"/>
</worksheet>
</file>

<file path=xl/worksheets/sheet3.xml><?xml version="1.0" encoding="utf-8"?>
<worksheet xmlns="http://schemas.openxmlformats.org/spreadsheetml/2006/main" xmlns:r="http://schemas.openxmlformats.org/officeDocument/2006/relationships">
  <dimension ref="A1:H199"/>
  <sheetViews>
    <sheetView tabSelected="1" showOutlineSymbols="0" zoomScale="75" zoomScaleNormal="75" workbookViewId="0" topLeftCell="A42">
      <selection activeCell="B59" sqref="B59"/>
    </sheetView>
  </sheetViews>
  <sheetFormatPr defaultColWidth="8.88671875" defaultRowHeight="15"/>
  <cols>
    <col min="1" max="1" width="4.6640625" style="5" customWidth="1"/>
    <col min="2" max="2" width="4.77734375" style="0" customWidth="1"/>
    <col min="3" max="3" width="4.6640625" style="0" customWidth="1"/>
    <col min="4" max="4" width="30.6640625" style="0" customWidth="1"/>
    <col min="5" max="5" width="9.6640625" style="0" customWidth="1"/>
    <col min="6" max="8" width="12.6640625" style="6" customWidth="1"/>
    <col min="9" max="16384" width="9.6640625" style="0" customWidth="1"/>
  </cols>
  <sheetData>
    <row r="1" spans="1:8" ht="15">
      <c r="A1" s="48" t="s">
        <v>120</v>
      </c>
      <c r="B1" s="1"/>
      <c r="C1" s="1"/>
      <c r="D1" s="1"/>
      <c r="E1" s="1"/>
      <c r="F1" s="2"/>
      <c r="G1" s="2"/>
      <c r="H1" s="2"/>
    </row>
    <row r="2" spans="1:8" ht="15">
      <c r="A2" s="48" t="s">
        <v>121</v>
      </c>
      <c r="B2" s="1"/>
      <c r="C2" s="1"/>
      <c r="D2" s="1"/>
      <c r="E2" s="1"/>
      <c r="F2" s="2"/>
      <c r="G2" s="2"/>
      <c r="H2" s="2"/>
    </row>
    <row r="3" spans="1:8" ht="15">
      <c r="A3" s="208" t="s">
        <v>0</v>
      </c>
      <c r="B3" s="208"/>
      <c r="C3" s="208"/>
      <c r="D3" s="208"/>
      <c r="E3" s="208"/>
      <c r="F3" s="208"/>
      <c r="G3" s="208"/>
      <c r="H3" s="208"/>
    </row>
    <row r="4" spans="1:8" ht="15">
      <c r="A4" s="1"/>
      <c r="B4" s="1"/>
      <c r="C4" s="1"/>
      <c r="D4" s="1"/>
      <c r="E4" s="1"/>
      <c r="F4" s="2"/>
      <c r="G4" s="2"/>
      <c r="H4" s="2"/>
    </row>
    <row r="5" spans="1:8" ht="15">
      <c r="A5" s="48" t="s">
        <v>178</v>
      </c>
      <c r="B5" s="1"/>
      <c r="C5" s="1"/>
      <c r="D5" s="1"/>
      <c r="E5" s="2"/>
      <c r="F5" s="2"/>
      <c r="G5" s="2"/>
      <c r="H5" s="2"/>
    </row>
    <row r="6" spans="1:8" ht="15">
      <c r="A6" s="3" t="s">
        <v>2</v>
      </c>
      <c r="B6" s="1"/>
      <c r="C6" s="1"/>
      <c r="D6" s="1"/>
      <c r="E6" s="2"/>
      <c r="F6" s="2"/>
      <c r="G6" s="2"/>
      <c r="H6" s="2"/>
    </row>
    <row r="7" spans="1:8" ht="15">
      <c r="A7" s="48"/>
      <c r="B7" s="1"/>
      <c r="C7" s="1"/>
      <c r="D7" s="1"/>
      <c r="E7" s="2"/>
      <c r="F7" s="2"/>
      <c r="G7" s="2"/>
      <c r="H7" s="2"/>
    </row>
    <row r="8" spans="1:8" ht="15">
      <c r="A8" s="111" t="s">
        <v>179</v>
      </c>
      <c r="B8" s="1"/>
      <c r="C8" s="1"/>
      <c r="D8" s="1"/>
      <c r="E8" s="1"/>
      <c r="F8" s="2"/>
      <c r="G8" s="2"/>
      <c r="H8" s="2"/>
    </row>
    <row r="9" spans="1:8" ht="15">
      <c r="A9" s="4"/>
      <c r="B9" s="1"/>
      <c r="C9" s="1"/>
      <c r="D9" s="1"/>
      <c r="E9" s="1"/>
      <c r="F9" s="2"/>
      <c r="G9" s="2"/>
      <c r="H9" s="2"/>
    </row>
    <row r="12" spans="1:2" ht="15.75">
      <c r="A12" s="11">
        <v>1</v>
      </c>
      <c r="B12" s="15" t="s">
        <v>59</v>
      </c>
    </row>
    <row r="13" spans="2:8" ht="15">
      <c r="B13" s="212" t="s">
        <v>99</v>
      </c>
      <c r="C13" s="216"/>
      <c r="D13" s="216"/>
      <c r="E13" s="216"/>
      <c r="F13" s="216"/>
      <c r="G13" s="216"/>
      <c r="H13" s="216"/>
    </row>
    <row r="14" spans="2:8" ht="15">
      <c r="B14" s="216"/>
      <c r="C14" s="216"/>
      <c r="D14" s="216"/>
      <c r="E14" s="216"/>
      <c r="F14" s="216"/>
      <c r="G14" s="216"/>
      <c r="H14" s="216"/>
    </row>
    <row r="16" spans="1:8" ht="15.75">
      <c r="A16" s="11">
        <v>2</v>
      </c>
      <c r="B16" s="15" t="s">
        <v>60</v>
      </c>
      <c r="G16" s="16"/>
      <c r="H16" s="2"/>
    </row>
    <row r="17" spans="1:8" ht="15">
      <c r="A17" s="11"/>
      <c r="B17" t="s">
        <v>168</v>
      </c>
      <c r="G17" s="17"/>
      <c r="H17" s="17"/>
    </row>
    <row r="18" spans="1:8" ht="15.75">
      <c r="A18" s="11"/>
      <c r="B18" s="15"/>
      <c r="G18" s="17"/>
      <c r="H18" s="17"/>
    </row>
    <row r="19" spans="1:2" ht="15.75">
      <c r="A19" s="11">
        <v>3</v>
      </c>
      <c r="B19" s="15" t="s">
        <v>61</v>
      </c>
    </row>
    <row r="20" ht="15">
      <c r="B20" s="46" t="s">
        <v>113</v>
      </c>
    </row>
    <row r="22" spans="1:8" ht="15.75">
      <c r="A22" s="11">
        <v>4</v>
      </c>
      <c r="B22" s="15" t="s">
        <v>31</v>
      </c>
      <c r="G22" s="74"/>
      <c r="H22" s="75"/>
    </row>
    <row r="23" spans="2:8" ht="15">
      <c r="B23" s="76"/>
      <c r="C23" s="76"/>
      <c r="D23" s="76"/>
      <c r="E23" s="76"/>
      <c r="F23" s="76"/>
      <c r="G23" s="214" t="s">
        <v>112</v>
      </c>
      <c r="H23" s="214" t="s">
        <v>7</v>
      </c>
    </row>
    <row r="24" spans="2:8" ht="45.75" customHeight="1">
      <c r="B24" s="76"/>
      <c r="C24" s="76"/>
      <c r="D24" s="76"/>
      <c r="E24" s="76"/>
      <c r="F24" s="76"/>
      <c r="G24" s="214"/>
      <c r="H24" s="214"/>
    </row>
    <row r="25" spans="2:8" ht="15">
      <c r="B25" s="76"/>
      <c r="C25" s="76"/>
      <c r="D25" s="76"/>
      <c r="E25" s="76"/>
      <c r="F25" s="76"/>
      <c r="G25" s="80">
        <v>36799</v>
      </c>
      <c r="H25" s="80">
        <v>36433</v>
      </c>
    </row>
    <row r="26" spans="2:8" ht="15">
      <c r="B26" s="76"/>
      <c r="C26" s="76"/>
      <c r="D26" s="76"/>
      <c r="E26" s="76"/>
      <c r="F26" s="76"/>
      <c r="G26" s="79" t="s">
        <v>9</v>
      </c>
      <c r="H26" s="79" t="s">
        <v>9</v>
      </c>
    </row>
    <row r="27" spans="2:8" ht="15">
      <c r="B27" s="76"/>
      <c r="C27" s="76"/>
      <c r="D27" s="76"/>
      <c r="E27" s="76"/>
      <c r="F27" s="76"/>
      <c r="G27" s="79"/>
      <c r="H27" s="10"/>
    </row>
    <row r="28" spans="2:8" ht="15">
      <c r="B28" s="76" t="s">
        <v>122</v>
      </c>
      <c r="C28" s="76"/>
      <c r="D28" s="76"/>
      <c r="E28" s="76"/>
      <c r="F28" s="76"/>
      <c r="G28" s="41">
        <v>1317</v>
      </c>
      <c r="H28" s="173">
        <v>0</v>
      </c>
    </row>
    <row r="29" spans="2:8" ht="15">
      <c r="B29" s="76" t="s">
        <v>123</v>
      </c>
      <c r="C29" s="76"/>
      <c r="D29" s="76"/>
      <c r="E29" s="76"/>
      <c r="F29" s="76"/>
      <c r="G29" s="41">
        <v>0</v>
      </c>
      <c r="H29" s="173">
        <v>0</v>
      </c>
    </row>
    <row r="30" spans="2:8" ht="15">
      <c r="B30" s="76" t="s">
        <v>157</v>
      </c>
      <c r="C30" s="76"/>
      <c r="D30" s="76"/>
      <c r="E30" s="76"/>
      <c r="F30" s="76"/>
      <c r="G30" s="41">
        <v>0</v>
      </c>
      <c r="H30" s="173">
        <v>0</v>
      </c>
    </row>
    <row r="31" spans="2:8" ht="15">
      <c r="B31" s="76"/>
      <c r="C31" s="76"/>
      <c r="D31" s="76"/>
      <c r="E31" s="76"/>
      <c r="F31" s="76"/>
      <c r="G31" s="41"/>
      <c r="H31" s="41"/>
    </row>
    <row r="32" spans="2:8" ht="15.75" thickBot="1">
      <c r="B32" s="76"/>
      <c r="C32" s="76"/>
      <c r="D32" s="76"/>
      <c r="E32" s="76"/>
      <c r="F32" s="76"/>
      <c r="G32" s="117">
        <f>SUM(G28:G31)</f>
        <v>1317</v>
      </c>
      <c r="H32" s="117">
        <f>SUM(H28:H31)</f>
        <v>0</v>
      </c>
    </row>
    <row r="33" spans="2:8" ht="15.75" thickTop="1">
      <c r="B33" s="76"/>
      <c r="C33" s="76"/>
      <c r="D33" s="76"/>
      <c r="E33" s="76"/>
      <c r="F33" s="76"/>
      <c r="G33" s="10"/>
      <c r="H33" s="10"/>
    </row>
    <row r="34" spans="1:2" ht="15.75">
      <c r="A34" s="11">
        <v>5</v>
      </c>
      <c r="B34" s="15" t="s">
        <v>62</v>
      </c>
    </row>
    <row r="35" spans="2:8" ht="49.5" customHeight="1">
      <c r="B35" s="221" t="s">
        <v>184</v>
      </c>
      <c r="C35" s="221"/>
      <c r="D35" s="221"/>
      <c r="E35" s="221"/>
      <c r="F35" s="221"/>
      <c r="G35" s="221"/>
      <c r="H35" s="221"/>
    </row>
    <row r="37" spans="1:2" ht="15.75">
      <c r="A37" s="11">
        <v>6</v>
      </c>
      <c r="B37" s="15" t="s">
        <v>63</v>
      </c>
    </row>
    <row r="38" spans="2:8" ht="16.5" customHeight="1">
      <c r="B38" s="212" t="s">
        <v>169</v>
      </c>
      <c r="C38" s="213"/>
      <c r="D38" s="213"/>
      <c r="E38" s="213"/>
      <c r="F38" s="213"/>
      <c r="G38" s="213"/>
      <c r="H38" s="213"/>
    </row>
    <row r="40" spans="1:8" ht="15.75">
      <c r="A40" s="11">
        <v>7</v>
      </c>
      <c r="B40" s="15" t="s">
        <v>64</v>
      </c>
      <c r="H40" s="2"/>
    </row>
    <row r="41" spans="1:8" ht="15.75">
      <c r="A41" s="11"/>
      <c r="B41" s="15"/>
      <c r="G41" s="214"/>
      <c r="H41" s="214" t="s">
        <v>112</v>
      </c>
    </row>
    <row r="42" spans="7:8" ht="17.25" customHeight="1">
      <c r="G42" s="214"/>
      <c r="H42" s="214"/>
    </row>
    <row r="43" ht="15">
      <c r="H43" s="80">
        <v>36799</v>
      </c>
    </row>
    <row r="44" ht="15">
      <c r="H44" s="79" t="s">
        <v>9</v>
      </c>
    </row>
    <row r="45" ht="15">
      <c r="H45" s="79"/>
    </row>
    <row r="46" spans="2:8" ht="15">
      <c r="B46" s="13" t="s">
        <v>10</v>
      </c>
      <c r="C46" s="13" t="s">
        <v>32</v>
      </c>
      <c r="D46" t="s">
        <v>162</v>
      </c>
      <c r="H46" s="10">
        <v>0</v>
      </c>
    </row>
    <row r="47" spans="2:8" ht="15">
      <c r="B47" s="13"/>
      <c r="C47" s="13" t="s">
        <v>35</v>
      </c>
      <c r="D47" t="s">
        <v>152</v>
      </c>
      <c r="H47" s="118">
        <v>0</v>
      </c>
    </row>
    <row r="48" spans="2:8" ht="15.75" thickBot="1">
      <c r="B48" s="13"/>
      <c r="C48" s="13" t="s">
        <v>40</v>
      </c>
      <c r="D48" t="s">
        <v>126</v>
      </c>
      <c r="H48" s="121">
        <v>0</v>
      </c>
    </row>
    <row r="49" spans="2:8" ht="15.75" thickTop="1">
      <c r="B49" s="13"/>
      <c r="H49" s="10"/>
    </row>
    <row r="50" spans="2:8" ht="15">
      <c r="B50" s="13" t="s">
        <v>12</v>
      </c>
      <c r="C50" t="s">
        <v>125</v>
      </c>
      <c r="H50" s="10"/>
    </row>
    <row r="51" spans="3:8" ht="15">
      <c r="C51" s="13" t="s">
        <v>32</v>
      </c>
      <c r="D51" t="s">
        <v>66</v>
      </c>
      <c r="H51" s="10">
        <v>5077</v>
      </c>
    </row>
    <row r="52" spans="3:8" ht="15">
      <c r="C52" s="13" t="s">
        <v>35</v>
      </c>
      <c r="D52" t="s">
        <v>124</v>
      </c>
      <c r="H52" s="10">
        <v>5077</v>
      </c>
    </row>
    <row r="53" spans="3:8" ht="15.75" thickBot="1">
      <c r="C53" s="13" t="s">
        <v>40</v>
      </c>
      <c r="D53" t="s">
        <v>67</v>
      </c>
      <c r="H53" s="201">
        <v>5416</v>
      </c>
    </row>
    <row r="54" ht="15.75" thickTop="1"/>
    <row r="55" spans="1:2" ht="15.75">
      <c r="A55" s="11">
        <v>8</v>
      </c>
      <c r="B55" s="15" t="s">
        <v>68</v>
      </c>
    </row>
    <row r="56" spans="2:8" s="78" customFormat="1" ht="58.5" customHeight="1">
      <c r="B56" s="218" t="s">
        <v>185</v>
      </c>
      <c r="C56" s="218"/>
      <c r="D56" s="218"/>
      <c r="E56" s="218"/>
      <c r="F56" s="218"/>
      <c r="G56" s="218"/>
      <c r="H56" s="218"/>
    </row>
    <row r="57" spans="1:8" ht="15">
      <c r="A57"/>
      <c r="F57"/>
      <c r="G57"/>
      <c r="H57"/>
    </row>
    <row r="58" spans="1:8" ht="66.75" customHeight="1">
      <c r="A58"/>
      <c r="B58" s="215" t="s">
        <v>194</v>
      </c>
      <c r="C58" s="215"/>
      <c r="D58" s="215"/>
      <c r="E58" s="215"/>
      <c r="F58" s="215"/>
      <c r="G58" s="215"/>
      <c r="H58" s="215"/>
    </row>
    <row r="59" spans="1:8" ht="15">
      <c r="A59"/>
      <c r="F59"/>
      <c r="G59"/>
      <c r="H59"/>
    </row>
    <row r="60" spans="1:8" ht="48" customHeight="1">
      <c r="A60"/>
      <c r="B60" s="215" t="s">
        <v>190</v>
      </c>
      <c r="C60" s="215"/>
      <c r="D60" s="215"/>
      <c r="E60" s="215"/>
      <c r="F60" s="215"/>
      <c r="G60" s="215"/>
      <c r="H60" s="215"/>
    </row>
    <row r="61" spans="1:8" ht="15">
      <c r="A61"/>
      <c r="F61"/>
      <c r="G61"/>
      <c r="H61"/>
    </row>
    <row r="62" spans="1:2" ht="15.75">
      <c r="A62" s="11">
        <v>9</v>
      </c>
      <c r="B62" s="15" t="s">
        <v>119</v>
      </c>
    </row>
    <row r="63" spans="2:8" ht="48" customHeight="1">
      <c r="B63" s="212" t="s">
        <v>186</v>
      </c>
      <c r="C63" s="216"/>
      <c r="D63" s="216"/>
      <c r="E63" s="216"/>
      <c r="F63" s="216"/>
      <c r="G63" s="216"/>
      <c r="H63" s="216"/>
    </row>
    <row r="64" spans="2:8" ht="15">
      <c r="B64" s="18"/>
      <c r="C64" s="18"/>
      <c r="D64" s="18"/>
      <c r="E64" s="18"/>
      <c r="F64" s="19"/>
      <c r="G64" s="19"/>
      <c r="H64" s="19"/>
    </row>
    <row r="65" spans="1:2" ht="15.75">
      <c r="A65" s="11">
        <v>10</v>
      </c>
      <c r="B65" s="15" t="s">
        <v>69</v>
      </c>
    </row>
    <row r="66" spans="1:8" s="115" customFormat="1" ht="29.25" customHeight="1">
      <c r="A66" s="114"/>
      <c r="B66" s="217" t="s">
        <v>188</v>
      </c>
      <c r="C66" s="218"/>
      <c r="D66" s="218"/>
      <c r="E66" s="218"/>
      <c r="F66" s="218"/>
      <c r="G66" s="218"/>
      <c r="H66" s="218"/>
    </row>
    <row r="67" spans="1:8" s="115" customFormat="1" ht="15">
      <c r="A67" s="114"/>
      <c r="B67" s="112"/>
      <c r="F67" s="116"/>
      <c r="G67" s="116"/>
      <c r="H67" s="116"/>
    </row>
    <row r="68" spans="1:2" ht="15.75">
      <c r="A68" s="11">
        <v>11</v>
      </c>
      <c r="B68" s="15" t="s">
        <v>70</v>
      </c>
    </row>
    <row r="69" ht="15">
      <c r="B69" t="s">
        <v>170</v>
      </c>
    </row>
    <row r="71" spans="1:2" ht="15.75">
      <c r="A71" s="8">
        <v>12</v>
      </c>
      <c r="B71" s="20" t="s">
        <v>71</v>
      </c>
    </row>
    <row r="72" spans="7:8" ht="15">
      <c r="G72" s="72" t="s">
        <v>100</v>
      </c>
      <c r="H72" s="72" t="s">
        <v>100</v>
      </c>
    </row>
    <row r="73" spans="7:8" ht="15">
      <c r="G73" s="22">
        <v>36799</v>
      </c>
      <c r="H73" s="22">
        <v>36616</v>
      </c>
    </row>
    <row r="74" spans="7:8" ht="15">
      <c r="G74" s="10" t="s">
        <v>9</v>
      </c>
      <c r="H74" s="10" t="s">
        <v>9</v>
      </c>
    </row>
    <row r="75" ht="15">
      <c r="B75" t="s">
        <v>72</v>
      </c>
    </row>
    <row r="76" spans="2:3" ht="15">
      <c r="B76" s="47" t="s">
        <v>10</v>
      </c>
      <c r="C76" s="42" t="s">
        <v>155</v>
      </c>
    </row>
    <row r="77" spans="2:8" ht="15">
      <c r="B77" s="47"/>
      <c r="C77" s="46" t="s">
        <v>167</v>
      </c>
      <c r="G77" s="179">
        <v>0</v>
      </c>
      <c r="H77" s="178">
        <v>0</v>
      </c>
    </row>
    <row r="78" spans="2:8" ht="15">
      <c r="B78" s="13"/>
      <c r="C78" s="13" t="s">
        <v>73</v>
      </c>
      <c r="G78" s="180">
        <v>2247</v>
      </c>
      <c r="H78" s="32">
        <v>1132</v>
      </c>
    </row>
    <row r="79" spans="3:8" ht="15">
      <c r="C79" t="s">
        <v>74</v>
      </c>
      <c r="G79" s="180">
        <v>2000</v>
      </c>
      <c r="H79" s="32">
        <v>2010</v>
      </c>
    </row>
    <row r="80" spans="3:8" ht="15">
      <c r="C80" s="13" t="s">
        <v>75</v>
      </c>
      <c r="G80" s="180">
        <v>6563</v>
      </c>
      <c r="H80" s="32">
        <v>7783</v>
      </c>
    </row>
    <row r="81" spans="3:8" ht="15">
      <c r="C81" s="13" t="s">
        <v>76</v>
      </c>
      <c r="G81" s="180">
        <v>0</v>
      </c>
      <c r="H81" s="32">
        <v>0</v>
      </c>
    </row>
    <row r="82" spans="3:8" ht="15">
      <c r="C82" s="13" t="s">
        <v>77</v>
      </c>
      <c r="G82" s="180">
        <v>0</v>
      </c>
      <c r="H82" s="32">
        <v>0</v>
      </c>
    </row>
    <row r="83" spans="3:8" ht="15">
      <c r="C83" t="s">
        <v>78</v>
      </c>
      <c r="G83" s="181">
        <v>0</v>
      </c>
      <c r="H83" s="44">
        <v>0</v>
      </c>
    </row>
    <row r="84" spans="7:8" ht="15">
      <c r="G84" s="43">
        <f>SUM(G77:G83)</f>
        <v>10810</v>
      </c>
      <c r="H84" s="43">
        <f>SUM(H77:H83)</f>
        <v>10925</v>
      </c>
    </row>
    <row r="85" spans="3:8" ht="15">
      <c r="C85" s="42" t="s">
        <v>163</v>
      </c>
      <c r="G85" s="43"/>
      <c r="H85" s="43"/>
    </row>
    <row r="86" spans="2:8" ht="15">
      <c r="B86" s="13"/>
      <c r="C86" t="s">
        <v>148</v>
      </c>
      <c r="G86" s="39">
        <v>18454</v>
      </c>
      <c r="H86" s="39">
        <f>17554+600</f>
        <v>18154</v>
      </c>
    </row>
    <row r="87" spans="2:8" ht="15">
      <c r="B87" s="13"/>
      <c r="G87" s="39"/>
      <c r="H87" s="39"/>
    </row>
    <row r="88" spans="2:8" ht="15.75" thickBot="1">
      <c r="B88" s="13"/>
      <c r="G88" s="40">
        <f>G84+G86</f>
        <v>29264</v>
      </c>
      <c r="H88" s="40">
        <f>H84+H86</f>
        <v>29079</v>
      </c>
    </row>
    <row r="89" spans="7:8" ht="15.75" thickTop="1">
      <c r="G89" s="38"/>
      <c r="H89" s="38"/>
    </row>
    <row r="90" spans="2:8" ht="30.75" customHeight="1">
      <c r="B90" s="45" t="s">
        <v>12</v>
      </c>
      <c r="C90" s="212" t="s">
        <v>115</v>
      </c>
      <c r="D90" s="213"/>
      <c r="E90" s="213"/>
      <c r="G90" s="32">
        <f>G94-G92</f>
        <v>1495</v>
      </c>
      <c r="H90" s="32">
        <v>1822</v>
      </c>
    </row>
    <row r="91" spans="4:8" ht="15">
      <c r="D91" s="13"/>
      <c r="G91" s="32"/>
      <c r="H91" s="32"/>
    </row>
    <row r="92" spans="3:8" ht="33" customHeight="1">
      <c r="C92" s="213" t="s">
        <v>79</v>
      </c>
      <c r="D92" s="213"/>
      <c r="E92" s="213"/>
      <c r="G92" s="32">
        <v>-763</v>
      </c>
      <c r="H92" s="32">
        <v>-1044</v>
      </c>
    </row>
    <row r="93" spans="2:8" ht="15">
      <c r="B93" s="9"/>
      <c r="C93" s="9"/>
      <c r="D93" s="9"/>
      <c r="G93" s="32"/>
      <c r="H93" s="32"/>
    </row>
    <row r="94" spans="3:8" ht="15.75" thickBot="1">
      <c r="C94" t="s">
        <v>80</v>
      </c>
      <c r="G94" s="31">
        <v>732</v>
      </c>
      <c r="H94" s="171">
        <f>H90+H92</f>
        <v>778</v>
      </c>
    </row>
    <row r="95" spans="7:8" ht="15.75" thickTop="1">
      <c r="G95" s="38"/>
      <c r="H95" s="43"/>
    </row>
    <row r="96" spans="2:8" ht="15.75" thickBot="1">
      <c r="B96" s="46" t="s">
        <v>14</v>
      </c>
      <c r="C96" t="s">
        <v>101</v>
      </c>
      <c r="G96" s="152" t="s">
        <v>81</v>
      </c>
      <c r="H96" s="152" t="s">
        <v>81</v>
      </c>
    </row>
    <row r="97" ht="15.75" thickTop="1"/>
    <row r="98" spans="1:2" ht="15.75">
      <c r="A98" s="11">
        <v>13</v>
      </c>
      <c r="B98" s="15" t="s">
        <v>82</v>
      </c>
    </row>
    <row r="99" ht="15">
      <c r="B99" t="s">
        <v>164</v>
      </c>
    </row>
    <row r="100" ht="15">
      <c r="H100" s="17"/>
    </row>
    <row r="101" ht="15">
      <c r="H101" s="10" t="s">
        <v>9</v>
      </c>
    </row>
    <row r="102" spans="2:8" ht="15">
      <c r="B102" t="s">
        <v>127</v>
      </c>
      <c r="H102" s="10"/>
    </row>
    <row r="103" spans="3:8" ht="15.75" thickBot="1">
      <c r="C103" s="46" t="s">
        <v>133</v>
      </c>
      <c r="H103" s="175">
        <v>14377</v>
      </c>
    </row>
    <row r="104" spans="7:8" ht="15.75" thickTop="1">
      <c r="G104" s="73"/>
      <c r="H104" s="14"/>
    </row>
    <row r="105" spans="1:2" ht="15.75">
      <c r="A105" s="11">
        <v>14</v>
      </c>
      <c r="B105" s="15" t="s">
        <v>83</v>
      </c>
    </row>
    <row r="106" spans="2:8" ht="31.5" customHeight="1">
      <c r="B106" s="212" t="s">
        <v>114</v>
      </c>
      <c r="C106" s="216"/>
      <c r="D106" s="216"/>
      <c r="E106" s="216"/>
      <c r="F106" s="216"/>
      <c r="G106" s="216"/>
      <c r="H106" s="216"/>
    </row>
    <row r="107" spans="2:8" ht="15">
      <c r="B107" s="50"/>
      <c r="C107" s="7"/>
      <c r="D107" s="7"/>
      <c r="E107" s="7"/>
      <c r="F107" s="7"/>
      <c r="G107" s="7"/>
      <c r="H107" s="7"/>
    </row>
    <row r="108" spans="1:2" ht="15.75">
      <c r="A108" s="11">
        <v>15</v>
      </c>
      <c r="B108" s="15" t="s">
        <v>84</v>
      </c>
    </row>
    <row r="109" spans="2:8" ht="94.5" customHeight="1">
      <c r="B109" s="220" t="s">
        <v>180</v>
      </c>
      <c r="C109" s="211"/>
      <c r="D109" s="211"/>
      <c r="E109" s="211"/>
      <c r="F109" s="211"/>
      <c r="G109" s="211"/>
      <c r="H109" s="211"/>
    </row>
    <row r="110" spans="2:8" ht="15.75" customHeight="1">
      <c r="B110" s="50"/>
      <c r="C110" s="49"/>
      <c r="D110" s="49"/>
      <c r="E110" s="49"/>
      <c r="F110" s="49"/>
      <c r="G110" s="49"/>
      <c r="H110" s="49"/>
    </row>
    <row r="111" spans="1:2" ht="15.75">
      <c r="A111" s="11">
        <v>16</v>
      </c>
      <c r="B111" s="15" t="s">
        <v>134</v>
      </c>
    </row>
    <row r="112" spans="2:8" ht="30">
      <c r="B112" s="45"/>
      <c r="F112" s="10" t="s">
        <v>11</v>
      </c>
      <c r="G112" s="21" t="s">
        <v>85</v>
      </c>
      <c r="H112" s="21" t="s">
        <v>86</v>
      </c>
    </row>
    <row r="113" spans="6:8" ht="15">
      <c r="F113" s="10" t="s">
        <v>9</v>
      </c>
      <c r="G113" s="10" t="s">
        <v>9</v>
      </c>
      <c r="H113" s="10" t="s">
        <v>9</v>
      </c>
    </row>
    <row r="114" spans="1:8" ht="15">
      <c r="A114" s="151" t="s">
        <v>10</v>
      </c>
      <c r="B114" s="42" t="s">
        <v>135</v>
      </c>
      <c r="F114" s="10"/>
      <c r="G114" s="10"/>
      <c r="H114" s="10"/>
    </row>
    <row r="115" spans="6:8" ht="15">
      <c r="F115" s="23"/>
      <c r="G115" s="23"/>
      <c r="H115" s="23"/>
    </row>
    <row r="116" spans="2:8" ht="15">
      <c r="B116" t="s">
        <v>181</v>
      </c>
      <c r="F116" s="160"/>
      <c r="G116" s="160"/>
      <c r="H116" s="160"/>
    </row>
    <row r="117" spans="6:8" ht="15">
      <c r="F117" s="160"/>
      <c r="G117" s="160"/>
      <c r="H117" s="160"/>
    </row>
    <row r="118" spans="2:8" ht="15">
      <c r="B118" t="s">
        <v>130</v>
      </c>
      <c r="F118" s="39">
        <f>F120-F119</f>
        <v>46600</v>
      </c>
      <c r="G118" s="39">
        <f>G120-G119</f>
        <v>4015</v>
      </c>
      <c r="H118" s="39">
        <f>H120-H119</f>
        <v>146870</v>
      </c>
    </row>
    <row r="119" spans="2:8" ht="15">
      <c r="B119" t="s">
        <v>129</v>
      </c>
      <c r="F119" s="39">
        <v>6208</v>
      </c>
      <c r="G119" s="39">
        <v>-1294</v>
      </c>
      <c r="H119" s="39">
        <v>50268</v>
      </c>
    </row>
    <row r="120" spans="6:8" ht="15">
      <c r="F120" s="161">
        <v>52808</v>
      </c>
      <c r="G120" s="161">
        <v>2721</v>
      </c>
      <c r="H120" s="161">
        <v>197138</v>
      </c>
    </row>
    <row r="121" spans="2:8" ht="15">
      <c r="B121" t="s">
        <v>128</v>
      </c>
      <c r="F121" s="39">
        <v>0</v>
      </c>
      <c r="G121" s="39">
        <v>0</v>
      </c>
      <c r="H121" s="39">
        <v>0</v>
      </c>
    </row>
    <row r="122" spans="6:8" ht="15.75" thickBot="1">
      <c r="F122" s="161">
        <f>SUM(F120:F121)</f>
        <v>52808</v>
      </c>
      <c r="G122" s="161">
        <f>SUM(G120:G121)</f>
        <v>2721</v>
      </c>
      <c r="H122" s="161">
        <f>SUM(H120:H121)</f>
        <v>197138</v>
      </c>
    </row>
    <row r="123" spans="6:8" ht="15.75" thickTop="1">
      <c r="F123" s="162"/>
      <c r="G123" s="162"/>
      <c r="H123" s="162"/>
    </row>
    <row r="124" spans="2:8" ht="15">
      <c r="B124" s="113" t="s">
        <v>171</v>
      </c>
      <c r="F124" s="160"/>
      <c r="G124" s="160"/>
      <c r="H124" s="160"/>
    </row>
    <row r="125" spans="2:8" ht="15">
      <c r="B125" s="113"/>
      <c r="F125" s="160"/>
      <c r="G125" s="160"/>
      <c r="H125" s="160"/>
    </row>
    <row r="126" spans="2:8" ht="15">
      <c r="B126" t="s">
        <v>130</v>
      </c>
      <c r="F126" s="39">
        <v>112775</v>
      </c>
      <c r="G126" s="39">
        <v>17614</v>
      </c>
      <c r="H126" s="39">
        <v>136595</v>
      </c>
    </row>
    <row r="127" spans="2:8" ht="15">
      <c r="B127" t="s">
        <v>129</v>
      </c>
      <c r="F127" s="39">
        <v>21330</v>
      </c>
      <c r="G127" s="39">
        <v>13582</v>
      </c>
      <c r="H127" s="39">
        <v>51158</v>
      </c>
    </row>
    <row r="128" spans="6:8" ht="15">
      <c r="F128" s="161">
        <f>SUM(F126:F127)</f>
        <v>134105</v>
      </c>
      <c r="G128" s="161">
        <f>SUM(G126:G127)</f>
        <v>31196</v>
      </c>
      <c r="H128" s="161">
        <f>SUM(H126:H127)</f>
        <v>187753</v>
      </c>
    </row>
    <row r="129" spans="2:8" ht="15">
      <c r="B129" t="s">
        <v>128</v>
      </c>
      <c r="F129" s="39">
        <v>-3257</v>
      </c>
      <c r="G129" s="39">
        <v>0</v>
      </c>
      <c r="H129" s="39">
        <v>0</v>
      </c>
    </row>
    <row r="130" spans="6:8" ht="15.75" thickBot="1">
      <c r="F130" s="161">
        <f>SUM(F128:F129)</f>
        <v>130848</v>
      </c>
      <c r="G130" s="161">
        <f>SUM(G128:G129)</f>
        <v>31196</v>
      </c>
      <c r="H130" s="161">
        <f>SUM(H128:H129)</f>
        <v>187753</v>
      </c>
    </row>
    <row r="131" spans="6:8" ht="15.75" thickTop="1">
      <c r="F131" s="14"/>
      <c r="G131" s="14"/>
      <c r="H131" s="14"/>
    </row>
    <row r="132" spans="2:8" ht="30.75" customHeight="1">
      <c r="B132" s="79" t="s">
        <v>173</v>
      </c>
      <c r="C132" s="218" t="s">
        <v>172</v>
      </c>
      <c r="D132" s="218"/>
      <c r="E132" s="218"/>
      <c r="F132" s="218"/>
      <c r="G132" s="218"/>
      <c r="H132" s="218"/>
    </row>
    <row r="133" spans="6:8" ht="15">
      <c r="F133" s="73"/>
      <c r="G133" s="73"/>
      <c r="H133" s="73"/>
    </row>
    <row r="134" spans="2:8" ht="30">
      <c r="B134" s="45"/>
      <c r="F134" s="10" t="s">
        <v>11</v>
      </c>
      <c r="G134" s="21" t="s">
        <v>85</v>
      </c>
      <c r="H134" s="21" t="s">
        <v>86</v>
      </c>
    </row>
    <row r="135" spans="6:8" ht="15">
      <c r="F135" s="10" t="s">
        <v>9</v>
      </c>
      <c r="G135" s="10" t="s">
        <v>9</v>
      </c>
      <c r="H135" s="10" t="s">
        <v>9</v>
      </c>
    </row>
    <row r="136" spans="1:8" ht="15">
      <c r="A136" s="151" t="s">
        <v>12</v>
      </c>
      <c r="B136" s="42" t="s">
        <v>138</v>
      </c>
      <c r="F136" s="10"/>
      <c r="G136" s="10"/>
      <c r="H136" s="10"/>
    </row>
    <row r="137" spans="6:8" ht="15">
      <c r="F137" s="10"/>
      <c r="G137" s="10"/>
      <c r="H137" s="10"/>
    </row>
    <row r="138" spans="2:8" ht="15">
      <c r="B138" t="s">
        <v>181</v>
      </c>
      <c r="F138" s="32"/>
      <c r="G138" s="32"/>
      <c r="H138" s="32"/>
    </row>
    <row r="139" spans="6:8" ht="15">
      <c r="F139" s="32"/>
      <c r="G139" s="32"/>
      <c r="H139" s="32"/>
    </row>
    <row r="140" spans="2:8" ht="15">
      <c r="B140" t="s">
        <v>136</v>
      </c>
      <c r="F140" s="163">
        <f>+F142-F141</f>
        <v>49879</v>
      </c>
      <c r="G140" s="163">
        <f>+G142-G141</f>
        <v>2259</v>
      </c>
      <c r="H140" s="163">
        <f>+H142-H141</f>
        <v>194952</v>
      </c>
    </row>
    <row r="141" spans="2:8" ht="15">
      <c r="B141" t="s">
        <v>137</v>
      </c>
      <c r="F141" s="163">
        <v>2929</v>
      </c>
      <c r="G141" s="163">
        <v>462</v>
      </c>
      <c r="H141" s="163">
        <v>2186</v>
      </c>
    </row>
    <row r="142" spans="6:8" ht="15">
      <c r="F142" s="164">
        <f>F120</f>
        <v>52808</v>
      </c>
      <c r="G142" s="164">
        <f>G120</f>
        <v>2721</v>
      </c>
      <c r="H142" s="164">
        <f>H120</f>
        <v>197138</v>
      </c>
    </row>
    <row r="143" spans="2:8" ht="15">
      <c r="B143" t="s">
        <v>128</v>
      </c>
      <c r="F143" s="163">
        <v>0</v>
      </c>
      <c r="G143" s="163">
        <v>0</v>
      </c>
      <c r="H143" s="163">
        <v>0</v>
      </c>
    </row>
    <row r="144" spans="6:8" ht="15.75" thickBot="1">
      <c r="F144" s="164">
        <f>SUM(F142:F143)</f>
        <v>52808</v>
      </c>
      <c r="G144" s="164">
        <f>SUM(G142:G143)</f>
        <v>2721</v>
      </c>
      <c r="H144" s="164">
        <f>SUM(H142:H143)</f>
        <v>197138</v>
      </c>
    </row>
    <row r="145" spans="6:8" ht="15.75" thickTop="1">
      <c r="F145" s="165"/>
      <c r="G145" s="165"/>
      <c r="H145" s="165"/>
    </row>
    <row r="146" spans="2:8" ht="15">
      <c r="B146" s="113" t="s">
        <v>171</v>
      </c>
      <c r="F146" s="166"/>
      <c r="G146" s="166"/>
      <c r="H146" s="166"/>
    </row>
    <row r="147" spans="2:8" ht="15">
      <c r="B147" s="113"/>
      <c r="F147" s="166"/>
      <c r="G147" s="166"/>
      <c r="H147" s="166"/>
    </row>
    <row r="148" spans="2:8" ht="15">
      <c r="B148" t="s">
        <v>136</v>
      </c>
      <c r="F148" s="163">
        <v>134105</v>
      </c>
      <c r="G148" s="163">
        <v>31196</v>
      </c>
      <c r="H148" s="163">
        <v>187753</v>
      </c>
    </row>
    <row r="149" spans="2:8" ht="15">
      <c r="B149" t="s">
        <v>137</v>
      </c>
      <c r="F149" s="163">
        <v>0</v>
      </c>
      <c r="G149" s="163">
        <v>0</v>
      </c>
      <c r="H149" s="163">
        <v>0</v>
      </c>
    </row>
    <row r="150" spans="6:8" ht="15">
      <c r="F150" s="164">
        <f>SUM(F148:F149)</f>
        <v>134105</v>
      </c>
      <c r="G150" s="164">
        <f>SUM(G148:G149)</f>
        <v>31196</v>
      </c>
      <c r="H150" s="164">
        <f>SUM(H148:H149)</f>
        <v>187753</v>
      </c>
    </row>
    <row r="151" spans="2:8" ht="15">
      <c r="B151" t="s">
        <v>128</v>
      </c>
      <c r="F151" s="163">
        <v>-3257</v>
      </c>
      <c r="G151" s="163">
        <v>0</v>
      </c>
      <c r="H151" s="163">
        <v>0</v>
      </c>
    </row>
    <row r="152" spans="6:8" ht="15.75" thickBot="1">
      <c r="F152" s="167">
        <f>SUM(F150:F151)</f>
        <v>130848</v>
      </c>
      <c r="G152" s="167">
        <f>SUM(G150:G151)</f>
        <v>31196</v>
      </c>
      <c r="H152" s="167">
        <f>SUM(H150:H151)</f>
        <v>187753</v>
      </c>
    </row>
    <row r="153" spans="6:8" ht="15.75" thickTop="1">
      <c r="F153" s="43"/>
      <c r="G153" s="43"/>
      <c r="H153" s="43"/>
    </row>
    <row r="154" spans="1:2" ht="15.75">
      <c r="A154" s="11">
        <v>17</v>
      </c>
      <c r="B154" s="15" t="s">
        <v>87</v>
      </c>
    </row>
    <row r="155" spans="2:8" ht="15" customHeight="1">
      <c r="B155" s="45"/>
      <c r="C155" s="78"/>
      <c r="D155" s="78"/>
      <c r="E155" s="78"/>
      <c r="F155" s="78"/>
      <c r="G155" s="78"/>
      <c r="H155" s="78"/>
    </row>
    <row r="156" spans="2:8" ht="15" customHeight="1">
      <c r="B156" s="45"/>
      <c r="C156" s="78"/>
      <c r="D156" s="78"/>
      <c r="E156" s="78"/>
      <c r="F156" s="78"/>
      <c r="G156" s="214" t="s">
        <v>112</v>
      </c>
      <c r="H156" s="214" t="s">
        <v>116</v>
      </c>
    </row>
    <row r="157" spans="2:8" ht="15" customHeight="1">
      <c r="B157" s="45"/>
      <c r="C157" s="78"/>
      <c r="D157" s="78"/>
      <c r="E157" s="78"/>
      <c r="F157" s="78"/>
      <c r="G157" s="214"/>
      <c r="H157" s="214"/>
    </row>
    <row r="158" spans="2:8" ht="15" customHeight="1">
      <c r="B158" s="45"/>
      <c r="C158" s="78"/>
      <c r="D158" s="78"/>
      <c r="E158" s="78"/>
      <c r="F158" s="78"/>
      <c r="G158" s="80">
        <v>36799</v>
      </c>
      <c r="H158" s="80">
        <v>36707</v>
      </c>
    </row>
    <row r="159" spans="2:8" ht="15" customHeight="1">
      <c r="B159" s="45"/>
      <c r="C159" s="78"/>
      <c r="D159" s="78"/>
      <c r="E159" s="78"/>
      <c r="F159" s="78"/>
      <c r="G159" s="79" t="s">
        <v>9</v>
      </c>
      <c r="H159" s="79" t="s">
        <v>9</v>
      </c>
    </row>
    <row r="160" spans="2:8" ht="15" customHeight="1">
      <c r="B160" s="45"/>
      <c r="C160" s="78"/>
      <c r="D160" s="78"/>
      <c r="E160" s="78"/>
      <c r="F160" s="78"/>
      <c r="G160" s="78"/>
      <c r="H160" s="78"/>
    </row>
    <row r="161" spans="2:8" ht="15" customHeight="1" thickBot="1">
      <c r="B161" s="45" t="s">
        <v>85</v>
      </c>
      <c r="C161" s="78"/>
      <c r="D161" s="78"/>
      <c r="E161" s="78"/>
      <c r="F161" s="78"/>
      <c r="G161" s="108">
        <v>2269</v>
      </c>
      <c r="H161" s="182">
        <v>452</v>
      </c>
    </row>
    <row r="162" spans="2:8" ht="15" customHeight="1" thickTop="1">
      <c r="B162" s="45"/>
      <c r="C162" s="78"/>
      <c r="D162" s="78"/>
      <c r="E162" s="79"/>
      <c r="F162" s="78"/>
      <c r="G162" s="78"/>
      <c r="H162" s="78"/>
    </row>
    <row r="163" spans="2:8" ht="63" customHeight="1">
      <c r="B163" s="219" t="s">
        <v>187</v>
      </c>
      <c r="C163" s="211"/>
      <c r="D163" s="211"/>
      <c r="E163" s="211"/>
      <c r="F163" s="211"/>
      <c r="G163" s="211"/>
      <c r="H163" s="211"/>
    </row>
    <row r="164" spans="2:8" ht="15" customHeight="1">
      <c r="B164" s="122"/>
      <c r="C164" s="122"/>
      <c r="D164" s="122"/>
      <c r="E164" s="122"/>
      <c r="F164" s="122"/>
      <c r="G164" s="122"/>
      <c r="H164" s="122"/>
    </row>
    <row r="165" spans="1:2" ht="15" customHeight="1">
      <c r="A165" s="11">
        <v>18</v>
      </c>
      <c r="B165" s="15" t="s">
        <v>88</v>
      </c>
    </row>
    <row r="166" spans="2:8" ht="81" customHeight="1">
      <c r="B166" s="211" t="s">
        <v>191</v>
      </c>
      <c r="C166" s="211"/>
      <c r="D166" s="211"/>
      <c r="E166" s="211"/>
      <c r="F166" s="211"/>
      <c r="G166" s="211"/>
      <c r="H166" s="211"/>
    </row>
    <row r="167" spans="1:2" ht="15" customHeight="1">
      <c r="A167" s="11"/>
      <c r="B167" s="15"/>
    </row>
    <row r="168" spans="2:8" ht="81" customHeight="1">
      <c r="B168" s="210" t="s">
        <v>192</v>
      </c>
      <c r="C168" s="210"/>
      <c r="D168" s="210"/>
      <c r="E168" s="210"/>
      <c r="F168" s="210"/>
      <c r="G168" s="210"/>
      <c r="H168" s="210"/>
    </row>
    <row r="169" spans="2:8" ht="15">
      <c r="B169" s="176"/>
      <c r="C169" s="176"/>
      <c r="D169" s="176"/>
      <c r="E169" s="176"/>
      <c r="F169" s="176"/>
      <c r="G169" s="176"/>
      <c r="H169" s="176"/>
    </row>
    <row r="170" spans="2:8" ht="30.75" customHeight="1">
      <c r="B170" s="210" t="s">
        <v>182</v>
      </c>
      <c r="C170" s="210"/>
      <c r="D170" s="210"/>
      <c r="E170" s="210"/>
      <c r="F170" s="210"/>
      <c r="G170" s="210"/>
      <c r="H170" s="210"/>
    </row>
    <row r="171" spans="2:8" ht="15">
      <c r="B171" s="177"/>
      <c r="C171" s="177"/>
      <c r="D171" s="177"/>
      <c r="E171" s="177"/>
      <c r="F171" s="177"/>
      <c r="G171" s="177"/>
      <c r="H171" s="177"/>
    </row>
    <row r="172" spans="1:2" ht="15.75">
      <c r="A172" s="11">
        <v>19</v>
      </c>
      <c r="B172" s="15" t="s">
        <v>89</v>
      </c>
    </row>
    <row r="173" spans="2:8" ht="49.5" customHeight="1">
      <c r="B173" s="219" t="s">
        <v>193</v>
      </c>
      <c r="C173" s="219"/>
      <c r="D173" s="219"/>
      <c r="E173" s="219"/>
      <c r="F173" s="219"/>
      <c r="G173" s="219"/>
      <c r="H173" s="219"/>
    </row>
    <row r="175" spans="1:2" ht="15.75">
      <c r="A175" s="11">
        <v>20</v>
      </c>
      <c r="B175" s="15" t="s">
        <v>151</v>
      </c>
    </row>
    <row r="176" spans="6:8" ht="15">
      <c r="F176" s="77" t="s">
        <v>90</v>
      </c>
      <c r="G176" s="77" t="s">
        <v>131</v>
      </c>
      <c r="H176" s="77" t="s">
        <v>132</v>
      </c>
    </row>
    <row r="177" spans="1:8" ht="15.75">
      <c r="A177" s="11"/>
      <c r="B177" s="15"/>
      <c r="F177" s="22">
        <v>36799</v>
      </c>
      <c r="G177" s="22">
        <v>36799</v>
      </c>
      <c r="H177" s="22">
        <v>36799</v>
      </c>
    </row>
    <row r="178" spans="1:8" ht="15.75">
      <c r="A178" s="11"/>
      <c r="B178" s="15"/>
      <c r="F178" s="77" t="s">
        <v>9</v>
      </c>
      <c r="G178" s="77" t="s">
        <v>9</v>
      </c>
      <c r="H178" s="77" t="s">
        <v>9</v>
      </c>
    </row>
    <row r="179" spans="1:8" ht="15.75">
      <c r="A179" s="11"/>
      <c r="B179" s="15"/>
      <c r="F179" s="77"/>
      <c r="G179" s="77"/>
      <c r="H179" s="77"/>
    </row>
    <row r="180" spans="2:8" ht="15">
      <c r="B180" s="13" t="s">
        <v>10</v>
      </c>
      <c r="C180" t="s">
        <v>176</v>
      </c>
      <c r="F180" s="77" t="s">
        <v>65</v>
      </c>
      <c r="G180" s="173" t="s">
        <v>65</v>
      </c>
      <c r="H180" s="77" t="s">
        <v>65</v>
      </c>
    </row>
    <row r="181" spans="6:8" ht="15">
      <c r="F181" s="77"/>
      <c r="G181" s="77"/>
      <c r="H181" s="10"/>
    </row>
    <row r="182" spans="2:8" ht="30.75" customHeight="1">
      <c r="B182" s="170" t="s">
        <v>12</v>
      </c>
      <c r="C182" s="215" t="s">
        <v>166</v>
      </c>
      <c r="D182" s="215"/>
      <c r="E182" s="215"/>
      <c r="F182" s="77" t="s">
        <v>65</v>
      </c>
      <c r="G182" s="77" t="s">
        <v>65</v>
      </c>
      <c r="H182" s="77" t="s">
        <v>65</v>
      </c>
    </row>
    <row r="184" spans="1:2" ht="15.75">
      <c r="A184" s="11">
        <v>21</v>
      </c>
      <c r="B184" s="15" t="s">
        <v>91</v>
      </c>
    </row>
    <row r="185" ht="15">
      <c r="B185" t="s">
        <v>175</v>
      </c>
    </row>
    <row r="187" spans="1:8" ht="15">
      <c r="A187" s="119"/>
      <c r="B187" s="13"/>
      <c r="C187" s="13"/>
      <c r="D187" s="13"/>
      <c r="E187" s="13"/>
      <c r="F187" s="120"/>
      <c r="G187" s="120"/>
      <c r="H187" s="120"/>
    </row>
    <row r="188" spans="1:8" ht="15">
      <c r="A188" s="119"/>
      <c r="B188" s="13"/>
      <c r="C188" s="13"/>
      <c r="D188" s="13"/>
      <c r="E188" s="13"/>
      <c r="F188" s="120"/>
      <c r="G188" s="120"/>
      <c r="H188" s="120"/>
    </row>
    <row r="189" ht="15">
      <c r="A189" s="11" t="s">
        <v>92</v>
      </c>
    </row>
    <row r="195" ht="15">
      <c r="A195" s="174" t="s">
        <v>174</v>
      </c>
    </row>
    <row r="196" ht="15">
      <c r="A196" s="11" t="s">
        <v>93</v>
      </c>
    </row>
    <row r="198" ht="15">
      <c r="A198" s="11" t="s">
        <v>94</v>
      </c>
    </row>
    <row r="199" ht="15">
      <c r="A199" s="153" t="s">
        <v>183</v>
      </c>
    </row>
  </sheetData>
  <mergeCells count="26">
    <mergeCell ref="A3:H3"/>
    <mergeCell ref="B13:H14"/>
    <mergeCell ref="B63:H63"/>
    <mergeCell ref="B38:H38"/>
    <mergeCell ref="B56:H56"/>
    <mergeCell ref="G23:G24"/>
    <mergeCell ref="H23:H24"/>
    <mergeCell ref="B35:H35"/>
    <mergeCell ref="G41:G42"/>
    <mergeCell ref="H41:H42"/>
    <mergeCell ref="B60:H60"/>
    <mergeCell ref="B58:H58"/>
    <mergeCell ref="C182:E182"/>
    <mergeCell ref="B106:H106"/>
    <mergeCell ref="B66:H66"/>
    <mergeCell ref="B163:H163"/>
    <mergeCell ref="H156:H157"/>
    <mergeCell ref="B173:H173"/>
    <mergeCell ref="C132:H132"/>
    <mergeCell ref="B109:H109"/>
    <mergeCell ref="C92:E92"/>
    <mergeCell ref="B170:H170"/>
    <mergeCell ref="B168:H168"/>
    <mergeCell ref="B166:H166"/>
    <mergeCell ref="C90:E90"/>
    <mergeCell ref="G156:G157"/>
  </mergeCells>
  <printOptions horizontalCentered="1"/>
  <pageMargins left="0.8" right="0.5" top="0.5" bottom="1" header="0.5" footer="0.5"/>
  <pageSetup horizontalDpi="300" verticalDpi="300" orientation="portrait" paperSize="9" scale="60" r:id="rId1"/>
  <rowBreaks count="2" manualBreakCount="2">
    <brk id="64" max="7" man="1"/>
    <brk id="11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Orlando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Corp</dc:creator>
  <cp:keywords/>
  <dc:description/>
  <cp:lastModifiedBy>Orlando</cp:lastModifiedBy>
  <cp:lastPrinted>2000-11-28T04:13:24Z</cp:lastPrinted>
  <dcterms:created xsi:type="dcterms:W3CDTF">1999-11-25T08:09:58Z</dcterms:created>
  <cp:category/>
  <cp:version/>
  <cp:contentType/>
  <cp:contentStatus/>
</cp:coreProperties>
</file>